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600" windowWidth="38400" windowHeight="21000" tabRatio="500" firstSheet="0" activeTab="4" autoFilterDateGrouping="1"/>
  </bookViews>
  <sheets>
    <sheet name="Início" sheetId="1" state="visible" r:id="rId1"/>
    <sheet name="Calculadora ROI" sheetId="2" state="visible" r:id="rId2"/>
    <sheet name="Comparativo Planos" sheetId="3" state="visible" r:id="rId3"/>
    <sheet name="Simulador Cenários" sheetId="4" state="visible" r:id="rId4"/>
    <sheet name="Benchmarks Mercado" sheetId="5" state="visible" r:id="rId5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2">
    <numFmt numFmtId="164" formatCode="&quot;R$ &quot;#,##0"/>
    <numFmt numFmtId="165" formatCode="0.0"/>
  </numFmts>
  <fonts count="42">
    <font>
      <name val="Calibri"/>
      <charset val="1"/>
      <family val="2"/>
      <color theme="1"/>
      <sz val="11"/>
    </font>
    <font>
      <name val="Cambria"/>
      <charset val="1"/>
      <b val="1"/>
      <color rgb="FF2E7D32"/>
      <sz val="16"/>
    </font>
    <font>
      <name val="Cambria"/>
      <charset val="1"/>
      <i val="1"/>
      <color rgb="FF666666"/>
      <sz val="11"/>
    </font>
    <font>
      <name val="Cambria"/>
      <charset val="1"/>
      <b val="1"/>
      <color rgb="FF424242"/>
      <sz val="12"/>
    </font>
    <font>
      <name val="Cambria"/>
      <charset val="1"/>
      <b val="1"/>
      <color rgb="FF0000FF"/>
      <sz val="11"/>
    </font>
    <font>
      <name val="Cambria"/>
      <charset val="1"/>
      <i val="1"/>
      <color rgb="FF666666"/>
      <sz val="9"/>
    </font>
    <font>
      <name val="Cambria"/>
      <charset val="1"/>
      <b val="1"/>
      <sz val="11"/>
    </font>
    <font>
      <name val="Cambria"/>
      <charset val="1"/>
      <b val="1"/>
      <color rgb="FFC62828"/>
      <sz val="11"/>
    </font>
    <font>
      <name val="Cambria"/>
      <charset val="1"/>
      <b val="1"/>
      <color rgb="FF1B5E20"/>
      <sz val="11"/>
    </font>
    <font>
      <name val="Cambria"/>
      <charset val="1"/>
      <b val="1"/>
      <sz val="12"/>
    </font>
    <font>
      <name val="Cambria"/>
      <charset val="1"/>
      <b val="1"/>
      <color rgb="FF1B5E20"/>
      <sz val="14"/>
    </font>
    <font>
      <name val="Cambria"/>
      <charset val="1"/>
      <b val="1"/>
      <color rgb="FFFF6F00"/>
      <sz val="11"/>
    </font>
    <font>
      <name val="Cambria"/>
      <charset val="1"/>
      <b val="1"/>
      <color rgb="FFFFFFFF"/>
      <sz val="14"/>
    </font>
    <font>
      <name val="Cambria"/>
      <charset val="1"/>
      <i val="1"/>
      <sz val="11"/>
    </font>
    <font>
      <name val="Calibri"/>
      <b val="1"/>
      <color rgb="FFFFFFFF"/>
      <sz val="28"/>
    </font>
    <font>
      <name val="Calibri"/>
      <color rgb="FF93C5FD"/>
      <sz val="13"/>
    </font>
    <font>
      <name val="Calibri"/>
      <b val="1"/>
      <color rgb="FF0F172A"/>
      <sz val="16"/>
    </font>
    <font>
      <name val="Calibri"/>
      <color rgb="FF334155"/>
      <sz val="11"/>
    </font>
    <font>
      <name val="Calibri"/>
      <b val="1"/>
      <color rgb="FF0F172A"/>
      <sz val="14"/>
    </font>
    <font>
      <name val="Calibri"/>
      <b val="1"/>
      <color rgb="FF0EA5E9"/>
      <sz val="16"/>
    </font>
    <font>
      <name val="Calibri"/>
      <b val="1"/>
      <color rgb="FF0F172A"/>
      <sz val="12"/>
    </font>
    <font>
      <name val="Calibri"/>
      <color rgb="FF475569"/>
      <sz val="10"/>
    </font>
    <font>
      <name val="Calibri"/>
      <b val="1"/>
      <color rgb="FF0284C7"/>
      <sz val="11"/>
    </font>
    <font>
      <name val="Calibri"/>
      <b val="1"/>
      <color rgb="FF334155"/>
      <sz val="11"/>
    </font>
    <font>
      <name val="Calibri"/>
      <b val="1"/>
      <color rgb="FFF59E0B"/>
      <sz val="11"/>
    </font>
    <font>
      <name val="Calibri"/>
      <color rgb="FF92400E"/>
      <sz val="10"/>
    </font>
    <font>
      <name val="Calibri"/>
      <color rgb="FF64748B"/>
      <sz val="9"/>
    </font>
    <font>
      <name val="Calibri"/>
      <color rgb="FF94A3B8"/>
      <sz val="8"/>
    </font>
    <font>
      <name val="Calibri"/>
      <color rgb="FF94A3B8"/>
      <sz val="9"/>
    </font>
    <font>
      <name val="Calibri"/>
      <color rgb="FFCBD5E1"/>
      <sz val="8"/>
    </font>
    <font>
      <name val="Calibri"/>
      <family val="2"/>
      <color rgb="FF64748B"/>
      <sz val="10"/>
    </font>
    <font>
      <name val="Calibri"/>
      <family val="2"/>
      <color rgb="FF94A3B8"/>
      <sz val="9"/>
    </font>
    <font>
      <name val="Calibri"/>
      <b val="1"/>
      <color rgb="00FFFFFF"/>
      <sz val="14"/>
    </font>
    <font>
      <name val="Calibri"/>
      <color rgb="0094A3B8"/>
      <sz val="9"/>
    </font>
    <font>
      <name val="Calibri"/>
      <b val="1"/>
      <color rgb="00FFFFFF"/>
      <sz val="11"/>
    </font>
    <font>
      <name val="Calibri"/>
      <b val="1"/>
      <color rgb="000F172A"/>
      <sz val="10"/>
    </font>
    <font>
      <name val="Calibri"/>
      <color rgb="00334155"/>
      <sz val="10"/>
    </font>
    <font>
      <name val="Calibri"/>
      <b val="1"/>
      <color rgb="00334155"/>
      <sz val="10"/>
    </font>
    <font>
      <name val="Calibri"/>
      <color rgb="0016A34A"/>
      <sz val="10"/>
    </font>
    <font>
      <name val="Calibri"/>
      <color rgb="0094A3B8"/>
      <sz val="10"/>
    </font>
    <font>
      <name val="Calibri"/>
      <b val="1"/>
      <color rgb="000F172A"/>
      <sz val="11"/>
    </font>
    <font>
      <name val="Calibri"/>
      <color rgb="0092400E"/>
      <sz val="9"/>
    </font>
  </fonts>
  <fills count="25">
    <fill>
      <patternFill/>
    </fill>
    <fill>
      <patternFill patternType="gray125"/>
    </fill>
    <fill>
      <patternFill patternType="solid">
        <fgColor rgb="FFE3F2FD"/>
        <bgColor rgb="FFE8F5E9"/>
      </patternFill>
    </fill>
    <fill>
      <patternFill patternType="solid">
        <fgColor rgb="FFFFF3E0"/>
        <bgColor rgb="FFF5F5F5"/>
      </patternFill>
    </fill>
    <fill>
      <patternFill patternType="solid">
        <fgColor rgb="FFE8F5E9"/>
        <bgColor rgb="FFE3F2FD"/>
      </patternFill>
    </fill>
    <fill>
      <patternFill patternType="solid">
        <fgColor rgb="FFC8E6C9"/>
        <bgColor rgb="FFE8F5E9"/>
      </patternFill>
    </fill>
    <fill>
      <patternFill patternType="solid">
        <fgColor rgb="FFFFF9C4"/>
        <bgColor rgb="FFFFF3E0"/>
      </patternFill>
    </fill>
    <fill>
      <patternFill patternType="solid">
        <fgColor rgb="FF2E7D32"/>
        <bgColor rgb="FF1B5E20"/>
      </patternFill>
    </fill>
    <fill>
      <patternFill patternType="solid">
        <fgColor rgb="FFF5F5F5"/>
        <bgColor rgb="FFE8F5E9"/>
      </patternFill>
    </fill>
    <fill>
      <patternFill patternType="solid">
        <fgColor rgb="FF0F172A"/>
        <bgColor rgb="FF0F172A"/>
      </patternFill>
    </fill>
    <fill>
      <patternFill patternType="solid">
        <fgColor rgb="FFE0F2FE"/>
        <bgColor rgb="FFE0F2FE"/>
      </patternFill>
    </fill>
    <fill>
      <patternFill patternType="solid">
        <fgColor rgb="FFFFFFFF"/>
        <bgColor rgb="FFFFFFFF"/>
      </patternFill>
    </fill>
    <fill>
      <patternFill patternType="solid">
        <fgColor rgb="FFDCFCE7"/>
        <bgColor rgb="FFDCFCE7"/>
      </patternFill>
    </fill>
    <fill>
      <patternFill patternType="solid">
        <fgColor rgb="FFF8FAFC"/>
        <bgColor rgb="FFF8FAFC"/>
      </patternFill>
    </fill>
    <fill>
      <patternFill patternType="solid">
        <fgColor rgb="FFE3F2FD"/>
        <bgColor rgb="FFE3F2FD"/>
      </patternFill>
    </fill>
    <fill>
      <patternFill patternType="solid">
        <fgColor rgb="FFC8E6C9"/>
        <bgColor rgb="FFC8E6C9"/>
      </patternFill>
    </fill>
    <fill>
      <patternFill patternType="solid">
        <fgColor rgb="FFFFF3E0"/>
        <bgColor rgb="FFFFF3E0"/>
      </patternFill>
    </fill>
    <fill>
      <patternFill patternType="solid">
        <fgColor rgb="FFFFF9C4"/>
        <bgColor rgb="FFFFF9C4"/>
      </patternFill>
    </fill>
    <fill>
      <patternFill patternType="solid">
        <fgColor rgb="FFFEF3C7"/>
        <bgColor rgb="FFFEF3C7"/>
      </patternFill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F8FAFC"/>
        <bgColor rgb="00F8FAFC"/>
      </patternFill>
    </fill>
    <fill>
      <patternFill patternType="solid">
        <fgColor rgb="00FEF3C7"/>
        <bgColor rgb="00FEF3C7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8">
    <xf numFmtId="0" fontId="0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5" fillId="0" borderId="0" pivotButton="0" quotePrefix="0" xfId="0"/>
    <xf numFmtId="0" fontId="6" fillId="3" borderId="0" pivotButton="0" quotePrefix="0" xfId="0"/>
    <xf numFmtId="164" fontId="0" fillId="0" borderId="1" pivotButton="0" quotePrefix="0" xfId="0"/>
    <xf numFmtId="0" fontId="7" fillId="0" borderId="0" pivotButton="0" quotePrefix="0" xfId="0"/>
    <xf numFmtId="164" fontId="7" fillId="0" borderId="1" pivotButton="0" quotePrefix="0" xfId="0"/>
    <xf numFmtId="0" fontId="6" fillId="4" borderId="0" pivotButton="0" quotePrefix="0" xfId="0"/>
    <xf numFmtId="0" fontId="6" fillId="5" borderId="0" pivotButton="0" quotePrefix="0" xfId="0"/>
    <xf numFmtId="164" fontId="0" fillId="5" borderId="1" pivotButton="0" quotePrefix="0" xfId="0"/>
    <xf numFmtId="0" fontId="8" fillId="0" borderId="0" pivotButton="0" quotePrefix="0" xfId="0"/>
    <xf numFmtId="164" fontId="8" fillId="5" borderId="1" pivotButton="0" quotePrefix="0" xfId="0"/>
    <xf numFmtId="0" fontId="9" fillId="0" borderId="0" pivotButton="0" quotePrefix="0" xfId="0"/>
    <xf numFmtId="164" fontId="10" fillId="5" borderId="1" pivotButton="0" quotePrefix="0" xfId="0"/>
    <xf numFmtId="9" fontId="10" fillId="5" borderId="1" pivotButton="0" quotePrefix="0" xfId="0"/>
    <xf numFmtId="165" fontId="10" fillId="5" borderId="1" pivotButton="0" quotePrefix="0" xfId="0"/>
    <xf numFmtId="164" fontId="0" fillId="6" borderId="1" pivotButton="0" quotePrefix="0" xfId="0"/>
    <xf numFmtId="9" fontId="11" fillId="6" borderId="1" pivotButton="0" quotePrefix="0" xfId="0"/>
    <xf numFmtId="0" fontId="12" fillId="7" borderId="1" applyAlignment="1" pivotButton="0" quotePrefix="0" xfId="0">
      <alignment horizontal="center"/>
    </xf>
    <xf numFmtId="0" fontId="6" fillId="8" borderId="1" pivotButton="0" quotePrefix="0" xfId="0"/>
    <xf numFmtId="0" fontId="0" fillId="8" borderId="1" pivotButton="0" quotePrefix="0" xfId="0"/>
    <xf numFmtId="0" fontId="6" fillId="0" borderId="1" pivotButton="0" quotePrefix="0" xfId="0"/>
    <xf numFmtId="0" fontId="0" fillId="0" borderId="1" pivotButton="0" quotePrefix="0" xfId="0"/>
    <xf numFmtId="0" fontId="13" fillId="0" borderId="0" pivotButton="0" quotePrefix="0" xfId="0"/>
    <xf numFmtId="0" fontId="4" fillId="2" borderId="0" pivotButton="0" quotePrefix="0" xfId="0"/>
    <xf numFmtId="9" fontId="4" fillId="2" borderId="0" pivotButton="0" quotePrefix="0" xfId="0"/>
    <xf numFmtId="9" fontId="0" fillId="0" borderId="1" pivotButton="0" quotePrefix="0" xfId="0"/>
    <xf numFmtId="0" fontId="6" fillId="0" borderId="0" pivotButton="0" quotePrefix="0" xfId="0"/>
    <xf numFmtId="164" fontId="6" fillId="0" borderId="0" pivotButton="0" quotePrefix="0" xfId="0"/>
    <xf numFmtId="164" fontId="8" fillId="0" borderId="0" pivotButton="0" quotePrefix="0" xfId="0"/>
    <xf numFmtId="0" fontId="12" fillId="7" borderId="1" pivotButton="0" quotePrefix="0" xfId="0"/>
    <xf numFmtId="0" fontId="0" fillId="9" borderId="0" pivotButton="0" quotePrefix="0" xfId="0"/>
    <xf numFmtId="0" fontId="19" fillId="11" borderId="2" applyAlignment="1" pivotButton="0" quotePrefix="0" xfId="0">
      <alignment horizontal="center" vertical="center" wrapText="1"/>
    </xf>
    <xf numFmtId="0" fontId="20" fillId="11" borderId="2" applyAlignment="1" pivotButton="0" quotePrefix="0" xfId="0">
      <alignment horizontal="left" vertical="center" wrapText="1"/>
    </xf>
    <xf numFmtId="0" fontId="21" fillId="11" borderId="2" applyAlignment="1" pivotButton="0" quotePrefix="0" xfId="0">
      <alignment horizontal="left" vertical="top" wrapText="1"/>
    </xf>
    <xf numFmtId="0" fontId="22" fillId="11" borderId="2" applyAlignment="1" pivotButton="0" quotePrefix="0" xfId="0">
      <alignment horizontal="center" vertical="center" wrapText="1"/>
    </xf>
    <xf numFmtId="0" fontId="23" fillId="11" borderId="2" applyAlignment="1" pivotButton="0" quotePrefix="0" xfId="0">
      <alignment horizontal="left" vertical="center" wrapText="1"/>
    </xf>
    <xf numFmtId="0" fontId="0" fillId="14" borderId="2" pivotButton="0" quotePrefix="0" xfId="0"/>
    <xf numFmtId="0" fontId="23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  <xf numFmtId="0" fontId="0" fillId="15" borderId="2" pivotButton="0" quotePrefix="0" xfId="0"/>
    <xf numFmtId="0" fontId="0" fillId="16" borderId="2" pivotButton="0" quotePrefix="0" xfId="0"/>
    <xf numFmtId="0" fontId="0" fillId="17" borderId="2" pivotButton="0" quotePrefix="0" xfId="0"/>
    <xf numFmtId="0" fontId="24" fillId="0" borderId="0" applyAlignment="1" pivotButton="0" quotePrefix="0" xfId="0">
      <alignment horizontal="center" vertical="center" wrapText="1"/>
    </xf>
    <xf numFmtId="0" fontId="18" fillId="10" borderId="0" applyAlignment="1" pivotButton="0" quotePrefix="0" xfId="0">
      <alignment horizontal="left" vertical="center"/>
    </xf>
    <xf numFmtId="0" fontId="0" fillId="0" borderId="0" pivotButton="0" quotePrefix="0" xfId="0"/>
    <xf numFmtId="0" fontId="18" fillId="18" borderId="0" applyAlignment="1" pivotButton="0" quotePrefix="0" xfId="0">
      <alignment horizontal="left" vertical="center"/>
    </xf>
    <xf numFmtId="0" fontId="26" fillId="9" borderId="0" applyAlignment="1" pivotButton="0" quotePrefix="0" xfId="0">
      <alignment horizontal="center" vertical="center" wrapText="1"/>
    </xf>
    <xf numFmtId="0" fontId="0" fillId="9" borderId="0" pivotButton="0" quotePrefix="0" xfId="0"/>
    <xf numFmtId="0" fontId="15" fillId="9" borderId="0" applyAlignment="1" pivotButton="0" quotePrefix="0" xfId="0">
      <alignment horizontal="left" vertical="center"/>
    </xf>
    <xf numFmtId="0" fontId="25" fillId="0" borderId="0" applyAlignment="1" pivotButton="0" quotePrefix="0" xfId="0">
      <alignment horizontal="left" vertical="top" wrapText="1"/>
    </xf>
    <xf numFmtId="0" fontId="17" fillId="0" borderId="0" applyAlignment="1" pivotButton="0" quotePrefix="0" xfId="0">
      <alignment horizontal="left" vertical="top" wrapText="1"/>
    </xf>
    <xf numFmtId="0" fontId="18" fillId="12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left" vertical="center"/>
    </xf>
    <xf numFmtId="0" fontId="16" fillId="0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3" fillId="0" borderId="0" pivotButton="0" quotePrefix="0" xfId="0"/>
    <xf numFmtId="0" fontId="29" fillId="0" borderId="0" applyAlignment="1" pivotButton="0" quotePrefix="0" xfId="0">
      <alignment horizontal="center"/>
    </xf>
    <xf numFmtId="0" fontId="2" fillId="0" borderId="0" pivotButton="0" quotePrefix="0" xfId="0"/>
    <xf numFmtId="0" fontId="27" fillId="0" borderId="0" pivotButton="0" quotePrefix="0" xfId="0"/>
    <xf numFmtId="0" fontId="1" fillId="0" borderId="0" pivotButton="0" quotePrefix="0" xfId="0"/>
    <xf numFmtId="0" fontId="28" fillId="0" borderId="0" applyAlignment="1" pivotButton="0" quotePrefix="0" xfId="0">
      <alignment horizontal="center"/>
    </xf>
    <xf numFmtId="0" fontId="30" fillId="9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center"/>
    </xf>
    <xf numFmtId="0" fontId="32" fillId="19" borderId="0" applyAlignment="1" pivotButton="0" quotePrefix="0" xfId="0">
      <alignment horizontal="left" vertical="center"/>
    </xf>
    <xf numFmtId="0" fontId="33" fillId="0" borderId="0" applyAlignment="1" pivotButton="0" quotePrefix="0" xfId="0">
      <alignment horizontal="left" vertical="center"/>
    </xf>
    <xf numFmtId="0" fontId="34" fillId="19" borderId="3" applyAlignment="1" pivotButton="0" quotePrefix="0" xfId="0">
      <alignment horizontal="left" vertical="center" wrapText="1"/>
    </xf>
    <xf numFmtId="0" fontId="34" fillId="19" borderId="3" applyAlignment="1" pivotButton="0" quotePrefix="0" xfId="0">
      <alignment horizontal="center" vertical="center" wrapText="1"/>
    </xf>
    <xf numFmtId="0" fontId="35" fillId="20" borderId="3" applyAlignment="1" pivotButton="0" quotePrefix="0" xfId="0">
      <alignment horizontal="left" vertical="center" wrapText="1"/>
    </xf>
    <xf numFmtId="0" fontId="35" fillId="20" borderId="3" applyAlignment="1" pivotButton="0" quotePrefix="0" xfId="0">
      <alignment horizontal="center" vertical="center" wrapText="1"/>
    </xf>
    <xf numFmtId="0" fontId="36" fillId="21" borderId="3" applyAlignment="1" pivotButton="0" quotePrefix="0" xfId="0">
      <alignment horizontal="left" vertical="center" wrapText="1"/>
    </xf>
    <xf numFmtId="0" fontId="37" fillId="21" borderId="3" applyAlignment="1" pivotButton="0" quotePrefix="0" xfId="0">
      <alignment horizontal="center" vertical="center" wrapText="1"/>
    </xf>
    <xf numFmtId="0" fontId="37" fillId="22" borderId="3" applyAlignment="1" pivotButton="0" quotePrefix="0" xfId="0">
      <alignment horizontal="center" vertical="center" wrapText="1"/>
    </xf>
    <xf numFmtId="0" fontId="36" fillId="23" borderId="3" applyAlignment="1" pivotButton="0" quotePrefix="0" xfId="0">
      <alignment horizontal="left" vertical="center" wrapText="1"/>
    </xf>
    <xf numFmtId="0" fontId="37" fillId="23" borderId="3" applyAlignment="1" pivotButton="0" quotePrefix="0" xfId="0">
      <alignment horizontal="center" vertical="center" wrapText="1"/>
    </xf>
    <xf numFmtId="0" fontId="38" fillId="21" borderId="3" applyAlignment="1" pivotButton="0" quotePrefix="0" xfId="0">
      <alignment horizontal="center" vertical="center" wrapText="1"/>
    </xf>
    <xf numFmtId="0" fontId="38" fillId="22" borderId="3" applyAlignment="1" pivotButton="0" quotePrefix="0" xfId="0">
      <alignment horizontal="center" vertical="center" wrapText="1"/>
    </xf>
    <xf numFmtId="0" fontId="38" fillId="23" borderId="3" applyAlignment="1" pivotButton="0" quotePrefix="0" xfId="0">
      <alignment horizontal="center" vertical="center" wrapText="1"/>
    </xf>
    <xf numFmtId="0" fontId="39" fillId="23" borderId="3" applyAlignment="1" pivotButton="0" quotePrefix="0" xfId="0">
      <alignment horizontal="center" vertical="center" wrapText="1"/>
    </xf>
    <xf numFmtId="0" fontId="39" fillId="21" borderId="3" applyAlignment="1" pivotButton="0" quotePrefix="0" xfId="0">
      <alignment horizontal="center" vertical="center" wrapText="1"/>
    </xf>
    <xf numFmtId="0" fontId="39" fillId="22" borderId="3" applyAlignment="1" pivotButton="0" quotePrefix="0" xfId="0">
      <alignment horizontal="center" vertical="center" wrapText="1"/>
    </xf>
    <xf numFmtId="0" fontId="40" fillId="24" borderId="0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center" wrapText="1"/>
    </xf>
    <xf numFmtId="0" fontId="36" fillId="0" borderId="0" applyAlignment="1" pivotButton="0" quotePrefix="0" xfId="0">
      <alignment horizontal="center" vertical="center" wrapText="1"/>
    </xf>
    <xf numFmtId="0" fontId="36" fillId="0" borderId="0" applyAlignment="1" pivotButton="0" quotePrefix="0" xfId="0">
      <alignment horizontal="left" vertical="center" wrapText="1"/>
    </xf>
    <xf numFmtId="0" fontId="41" fillId="24" borderId="0" applyAlignment="1" pivotButton="0" quotePrefix="0" xfId="0">
      <alignment horizontal="left" vertical="center" wrapText="1"/>
    </xf>
    <xf numFmtId="0" fontId="33" fillId="0" borderId="0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3F2FD"/>
      <rgbColor rgb="FF660066"/>
      <rgbColor rgb="FFFF8080"/>
      <rgbColor rgb="FF0066CC"/>
      <rgbColor rgb="FFF5F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8E6C9"/>
      <rgbColor rgb="FFFFF3E0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F00"/>
      <rgbColor rgb="FF666666"/>
      <rgbColor rgb="FF969696"/>
      <rgbColor rgb="FF003366"/>
      <rgbColor rgb="FF2E7D32"/>
      <rgbColor rgb="FF003300"/>
      <rgbColor rgb="FF333300"/>
      <rgbColor rgb="FFC62828"/>
      <rgbColor rgb="FF993366"/>
      <rgbColor rgb="FF333399"/>
      <rgbColor rgb="FF42424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FF0EA5E9"/>
    <outlinePr summaryBelow="1" summaryRight="1"/>
    <pageSetUpPr/>
  </sheetPr>
  <dimension ref="A1:E42"/>
  <sheetViews>
    <sheetView topLeftCell="A3" zoomScale="130" zoomScaleNormal="130" workbookViewId="0">
      <selection activeCell="A1" sqref="A1"/>
    </sheetView>
  </sheetViews>
  <sheetFormatPr baseColWidth="10" defaultColWidth="8.83203125" defaultRowHeight="15"/>
  <cols>
    <col width="5" customWidth="1" style="46" min="1" max="1"/>
    <col width="8" customWidth="1" style="46" min="2" max="2"/>
    <col width="50" customWidth="1" style="46" min="3" max="4"/>
    <col width="5" customWidth="1" style="46" min="5" max="5"/>
  </cols>
  <sheetData>
    <row r="1" ht="15" customHeight="1" s="46">
      <c r="A1" s="49" t="n"/>
      <c r="B1" s="49" t="n"/>
      <c r="C1" s="49" t="n"/>
      <c r="D1" s="49" t="n"/>
      <c r="E1" s="49" t="n"/>
    </row>
    <row r="2" ht="40" customHeight="1" s="46">
      <c r="A2" s="49" t="n"/>
      <c r="B2" s="56" t="inlineStr">
        <is>
          <t>🎯 ROLEPLAYS</t>
        </is>
      </c>
      <c r="E2" s="49" t="n"/>
    </row>
    <row r="3" ht="22" customHeight="1" s="46">
      <c r="A3" s="49" t="n"/>
      <c r="B3" s="50" t="inlineStr">
        <is>
          <t>Plataforma de Treinamento com Inteligência Artificial</t>
        </is>
      </c>
      <c r="E3" s="49" t="n"/>
    </row>
    <row r="4" ht="20" customHeight="1" s="46">
      <c r="A4" s="49" t="n"/>
      <c r="B4" s="63" t="inlineStr">
        <is>
          <t>www.roleplays.com.br  |  contato@roleplays.com.br  |  (11) 93619-6099</t>
        </is>
      </c>
      <c r="E4" s="49" t="n"/>
    </row>
    <row r="5" ht="10" customHeight="1" s="46">
      <c r="A5" s="49" t="n"/>
      <c r="B5" s="49" t="n"/>
      <c r="C5" s="49" t="n"/>
      <c r="D5" s="49" t="n"/>
      <c r="E5" s="49" t="n"/>
    </row>
    <row r="7" ht="30" customHeight="1" s="46">
      <c r="B7" s="55" t="inlineStr">
        <is>
          <t>📋 CALCULADORA DE ROI — GUIA DE USO</t>
        </is>
      </c>
    </row>
    <row r="8" ht="35" customHeight="1" s="46">
      <c r="B8" s="52" t="inlineStr">
        <is>
          <t>Esta planilha ajuda sua empresa a calcular o retorno do investimento ao adotar o Roleplays para treinamento de equipes comerciais, CS e suporte.</t>
        </is>
      </c>
    </row>
    <row r="10" ht="30" customHeight="1" s="46">
      <c r="B10" s="45" t="inlineStr">
        <is>
          <t>📦 O QUE CONTÉM ESTA PLANILHA</t>
        </is>
      </c>
    </row>
    <row r="12" ht="40" customHeight="1" s="46">
      <c r="B12" s="33" t="inlineStr">
        <is>
          <t>1️⃣</t>
        </is>
      </c>
      <c r="C12" s="34" t="inlineStr">
        <is>
          <t>Calculadora ROI</t>
        </is>
      </c>
      <c r="D12" s="35" t="inlineStr">
        <is>
          <t>Preencha os dados da sua empresa e veja automaticamente a economia anual, o ROI e o payback do investimento no Roleplays.</t>
        </is>
      </c>
    </row>
    <row r="13" ht="40" customHeight="1" s="46">
      <c r="B13" s="33" t="inlineStr">
        <is>
          <t>2️⃣</t>
        </is>
      </c>
      <c r="C13" s="34" t="inlineStr">
        <is>
          <t>Comparativo Planos</t>
        </is>
      </c>
      <c r="D13" s="35" t="inlineStr">
        <is>
          <t>Tabela comparativa dos planos Starter, Professional e Enterprise com recursos, preços e recomendações por porte.</t>
        </is>
      </c>
    </row>
    <row r="14" ht="40" customHeight="1" s="46">
      <c r="B14" s="33" t="inlineStr">
        <is>
          <t>3️⃣</t>
        </is>
      </c>
      <c r="C14" s="34" t="inlineStr">
        <is>
          <t>Simulador Cenários</t>
        </is>
      </c>
      <c r="D14" s="35" t="inlineStr">
        <is>
          <t>Simule o crescimento da operação ao longo de 12 meses com projeção de receita, custo e margem.</t>
        </is>
      </c>
    </row>
    <row r="15" ht="40" customHeight="1" s="46">
      <c r="B15" s="33" t="inlineStr">
        <is>
          <t>4️⃣</t>
        </is>
      </c>
      <c r="C15" s="34" t="inlineStr">
        <is>
          <t>Benchmarks Mercado</t>
        </is>
      </c>
      <c r="D15" s="35" t="inlineStr">
        <is>
          <t>Dados de referência sobre turnover, tempo de ramp-up, custo de substituição e impacto de treinamento por segmento.</t>
        </is>
      </c>
    </row>
    <row r="17" ht="30" customHeight="1" s="46">
      <c r="B17" s="53" t="inlineStr">
        <is>
          <t>🚀 COMO USAR — PASSO A PASSO</t>
        </is>
      </c>
    </row>
    <row r="19" ht="42" customHeight="1" s="46">
      <c r="B19" s="36" t="inlineStr">
        <is>
          <t>Passo 1</t>
        </is>
      </c>
      <c r="C19" s="37" t="inlineStr">
        <is>
          <t>Vá para a aba "Calculadora ROI"</t>
        </is>
      </c>
      <c r="D19" s="35" t="inlineStr">
        <is>
          <t>É a aba principal. Todos os cálculos são automáticos — você só precisa preencher os campos destacados em azul.</t>
        </is>
      </c>
    </row>
    <row r="20" ht="42" customHeight="1" s="46">
      <c r="B20" s="36" t="inlineStr">
        <is>
          <t>Passo 2</t>
        </is>
      </c>
      <c r="C20" s="37" t="inlineStr">
        <is>
          <t>Preencha os dados da empresa (campos em azul)</t>
        </is>
      </c>
      <c r="D20" s="35" t="inlineStr">
        <is>
          <t>Informe: quantidade de vendedores, salário médio, meta mensal, turnover atual, tempo de ramp-up e contratações por ano.</t>
        </is>
      </c>
    </row>
    <row r="21" ht="42" customHeight="1" s="46">
      <c r="B21" s="36" t="inlineStr">
        <is>
          <t>Passo 3</t>
        </is>
      </c>
      <c r="C21" s="37" t="inlineStr">
        <is>
          <t>Preencha os custos de treinamento atuais</t>
        </is>
      </c>
      <c r="D21" s="35" t="inlineStr">
        <is>
          <t>Horas do gestor em treinamento, valor/hora, treinamentos presenciais, custos com viagem/evento.</t>
        </is>
      </c>
    </row>
    <row r="22" ht="42" customHeight="1" s="46">
      <c r="B22" s="36" t="inlineStr">
        <is>
          <t>Passo 4</t>
        </is>
      </c>
      <c r="C22" s="37" t="inlineStr">
        <is>
          <t>Escolha o plano do Roleplays</t>
        </is>
      </c>
      <c r="D22" s="35" t="inlineStr">
        <is>
          <t>Defina o preço por vida/mês: R$99 (Starter), R$149 (Professional) ou R$199 (Enterprise). Consulte a aba "Comparativo Planos" se tiver dúvidas.</t>
        </is>
      </c>
    </row>
    <row r="23" ht="42" customHeight="1" s="46">
      <c r="B23" s="36" t="inlineStr">
        <is>
          <t>Passo 5</t>
        </is>
      </c>
      <c r="C23" s="37" t="inlineStr">
        <is>
          <t>Analise os resultados</t>
        </is>
      </c>
      <c r="D23" s="35" t="inlineStr">
        <is>
          <t>A planilha calcula automaticamente: economia anual, ROI (%), payback em meses e potencial de receita adicional.</t>
        </is>
      </c>
    </row>
    <row r="24" ht="42" customHeight="1" s="46">
      <c r="B24" s="36" t="inlineStr">
        <is>
          <t>Passo 6</t>
        </is>
      </c>
      <c r="C24" s="37" t="inlineStr">
        <is>
          <t>Use o Simulador de Cenários (opcional)</t>
        </is>
      </c>
      <c r="D24" s="35" t="inlineStr">
        <is>
          <t>Na aba "Simulador Cenários", projete o crescimento ao longo de 12 meses ajustando vidas iniciais e taxa de crescimento.</t>
        </is>
      </c>
    </row>
    <row r="26" ht="28" customHeight="1" s="46">
      <c r="B26" s="54" t="inlineStr">
        <is>
          <t>🎨 LEGENDA DE CORES</t>
        </is>
      </c>
    </row>
    <row r="28" ht="24" customHeight="1" s="46">
      <c r="B28" s="38" t="inlineStr"/>
      <c r="C28" s="39" t="inlineStr">
        <is>
          <t>Azul claro</t>
        </is>
      </c>
      <c r="D28" s="40" t="inlineStr">
        <is>
          <t>Campos editáveis — preencha com os dados da sua empresa</t>
        </is>
      </c>
    </row>
    <row r="29" ht="24" customHeight="1" s="46">
      <c r="B29" s="41" t="inlineStr"/>
      <c r="C29" s="39" t="inlineStr">
        <is>
          <t>Verde claro</t>
        </is>
      </c>
      <c r="D29" s="40" t="inlineStr">
        <is>
          <t>Resultados de economia e ganho</t>
        </is>
      </c>
    </row>
    <row r="30" ht="24" customHeight="1" s="46">
      <c r="B30" s="42" t="inlineStr"/>
      <c r="C30" s="39" t="inlineStr">
        <is>
          <t>Laranja claro</t>
        </is>
      </c>
      <c r="D30" s="40" t="inlineStr">
        <is>
          <t>Custos atuais (sem Roleplays)</t>
        </is>
      </c>
    </row>
    <row r="31" ht="24" customHeight="1" s="46">
      <c r="B31" s="43" t="inlineStr"/>
      <c r="C31" s="39" t="inlineStr">
        <is>
          <t>Amarelo claro</t>
        </is>
      </c>
      <c r="D31" s="40" t="inlineStr">
        <is>
          <t>Potencial de receita adicional (estimativa)</t>
        </is>
      </c>
    </row>
    <row r="33" ht="28" customHeight="1" s="46">
      <c r="B33" s="47" t="inlineStr">
        <is>
          <t>💡 DICAS IMPORTANTES</t>
        </is>
      </c>
    </row>
    <row r="35" ht="30" customHeight="1" s="46">
      <c r="B35" s="44" t="inlineStr">
        <is>
          <t>💡</t>
        </is>
      </c>
      <c r="C35" s="51" t="inlineStr">
        <is>
          <t>Preencha APENAS os campos em azul — os demais são calculados automaticamente por fórmulas.</t>
        </is>
      </c>
    </row>
    <row r="36" ht="30" customHeight="1" s="46">
      <c r="B36" s="44" t="inlineStr">
        <is>
          <t>💡</t>
        </is>
      </c>
      <c r="C36" s="51" t="inlineStr">
        <is>
          <t>Use valores realistas para obter um resultado confiável. Na dúvida, consulte a aba "Benchmarks Mercado".</t>
        </is>
      </c>
    </row>
    <row r="37" ht="30" customHeight="1" s="46">
      <c r="B37" s="44" t="inlineStr">
        <is>
          <t>💡</t>
        </is>
      </c>
      <c r="C37" s="51" t="inlineStr">
        <is>
          <t>O ROI calculado é conservador — na prática, os ganhos qualitativos (confiança do time, padronização) são ainda maiores.</t>
        </is>
      </c>
    </row>
    <row r="38" ht="30" customHeight="1" s="46">
      <c r="B38" s="44" t="inlineStr">
        <is>
          <t>💡</t>
        </is>
      </c>
      <c r="C38" s="51" t="inlineStr">
        <is>
          <t>Salve uma cópia desta planilha para cada cenário que quiser comparar.</t>
        </is>
      </c>
    </row>
    <row r="39" ht="30" customHeight="1" s="46">
      <c r="B39" s="44" t="inlineStr">
        <is>
          <t>💡</t>
        </is>
      </c>
      <c r="C39" s="51" t="inlineStr">
        <is>
          <t>Se tiver dúvidas, fale com nosso time: comercial@nuvvun.com.br ou (11) 93619-6099.</t>
        </is>
      </c>
    </row>
    <row r="42" ht="28" customHeight="1" s="46">
      <c r="A42" s="49" t="n"/>
      <c r="B42" s="48" t="inlineStr">
        <is>
          <t>© 2026 NUVVUN Consultoria e Inovação LTDA — Roleplays ®  |  www.roleplays.com.br</t>
        </is>
      </c>
      <c r="E42" s="49" t="n"/>
    </row>
  </sheetData>
  <mergeCells count="15">
    <mergeCell ref="B10:D10"/>
    <mergeCell ref="B42:D42"/>
    <mergeCell ref="B33:D33"/>
    <mergeCell ref="B3:D3"/>
    <mergeCell ref="C38:D38"/>
    <mergeCell ref="B8:D8"/>
    <mergeCell ref="B4:D4"/>
    <mergeCell ref="C37:D37"/>
    <mergeCell ref="B17:D17"/>
    <mergeCell ref="B26:D26"/>
    <mergeCell ref="C36:D36"/>
    <mergeCell ref="B7:D7"/>
    <mergeCell ref="C39:D39"/>
    <mergeCell ref="B2:D2"/>
    <mergeCell ref="C35:D3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FF16A34A"/>
    <outlinePr summaryBelow="1" summaryRight="1"/>
    <pageSetUpPr/>
  </sheetPr>
  <dimension ref="A1:E62"/>
  <sheetViews>
    <sheetView topLeftCell="A23" zoomScale="130" zoomScaleNormal="130" workbookViewId="0">
      <selection activeCell="A1" sqref="A1"/>
    </sheetView>
  </sheetViews>
  <sheetFormatPr baseColWidth="10" defaultColWidth="8.6640625" defaultRowHeight="15"/>
  <cols>
    <col width="45" customWidth="1" style="46" min="1" max="1"/>
    <col width="15" customWidth="1" style="46" min="2" max="2"/>
    <col width="12" customWidth="1" style="46" min="3" max="3"/>
    <col width="18" customWidth="1" style="46" min="4" max="4"/>
    <col width="10" customWidth="1" style="46" min="5" max="5"/>
  </cols>
  <sheetData>
    <row r="1" ht="19.75" customHeight="1" s="46">
      <c r="A1" s="61" t="inlineStr">
        <is>
          <t>🎯 CALCULADORA DE ROI - PLATAFORMA ROLEPLAYS</t>
        </is>
      </c>
    </row>
    <row r="2" ht="15" customHeight="1" s="46">
      <c r="A2" s="59" t="inlineStr">
        <is>
          <t>Preencha os campos em AZUL para calcular o retorno do investimento</t>
        </is>
      </c>
    </row>
    <row r="4" ht="15" customHeight="1" s="46">
      <c r="A4" s="57" t="inlineStr">
        <is>
          <t>📊 DADOS DA SUA EMPRESA</t>
        </is>
      </c>
    </row>
    <row r="6" ht="15" customHeight="1" s="46">
      <c r="A6" t="inlineStr">
        <is>
          <t>Quantidade de vendedores/vidas:</t>
        </is>
      </c>
      <c r="B6" s="2" t="n">
        <v>50</v>
      </c>
      <c r="C6" t="inlineStr">
        <is>
          <t>pessoas</t>
        </is>
      </c>
    </row>
    <row r="7" ht="15" customHeight="1" s="46">
      <c r="A7" t="inlineStr">
        <is>
          <t>Salário médio mensal (com encargos):</t>
        </is>
      </c>
      <c r="B7" s="2" t="n">
        <v>8000</v>
      </c>
      <c r="C7" t="inlineStr">
        <is>
          <t>R$</t>
        </is>
      </c>
    </row>
    <row r="8" ht="15" customHeight="1" s="46">
      <c r="A8" t="inlineStr">
        <is>
          <t>Meta mensal por vendedor:</t>
        </is>
      </c>
      <c r="B8" s="2" t="n">
        <v>50000</v>
      </c>
      <c r="C8" t="inlineStr">
        <is>
          <t>R$</t>
        </is>
      </c>
    </row>
    <row r="9" ht="15" customHeight="1" s="46">
      <c r="A9" t="inlineStr">
        <is>
          <t>Turnover anual atual:</t>
        </is>
      </c>
      <c r="B9" s="2" t="n">
        <v>0.35</v>
      </c>
      <c r="C9" t="inlineStr">
        <is>
          <t>%</t>
        </is>
      </c>
    </row>
    <row r="10" ht="15" customHeight="1" s="46">
      <c r="A10" t="inlineStr">
        <is>
          <t>Tempo médio de ramp-up (meses):</t>
        </is>
      </c>
      <c r="B10" s="2" t="n">
        <v>5</v>
      </c>
      <c r="C10" t="inlineStr">
        <is>
          <t>meses</t>
        </is>
      </c>
    </row>
    <row r="11" ht="15" customHeight="1" s="46">
      <c r="A11" t="inlineStr">
        <is>
          <t>Contratações por ano:</t>
        </is>
      </c>
      <c r="B11" s="2" t="n">
        <v>15</v>
      </c>
      <c r="C11" t="inlineStr">
        <is>
          <t>pessoas</t>
        </is>
      </c>
    </row>
    <row r="13" ht="15" customHeight="1" s="46">
      <c r="A13" s="57" t="inlineStr">
        <is>
          <t>💰 CUSTOS ATUAIS DE TREINAMENTO</t>
        </is>
      </c>
    </row>
    <row r="15" ht="15" customHeight="1" s="46">
      <c r="A15" t="inlineStr">
        <is>
          <t>Horas/semana do gestor em treinamento:</t>
        </is>
      </c>
      <c r="B15" s="2" t="n">
        <v>10</v>
      </c>
      <c r="C15" t="inlineStr">
        <is>
          <t>horas</t>
        </is>
      </c>
    </row>
    <row r="16" ht="15" customHeight="1" s="46">
      <c r="A16" t="inlineStr">
        <is>
          <t>Valor hora do gestor:</t>
        </is>
      </c>
      <c r="B16" s="2" t="n">
        <v>120</v>
      </c>
      <c r="C16" t="inlineStr">
        <is>
          <t>R$/hora</t>
        </is>
      </c>
    </row>
    <row r="17" ht="15" customHeight="1" s="46">
      <c r="A17" t="inlineStr">
        <is>
          <t>Treinamentos presenciais/ano por pessoa:</t>
        </is>
      </c>
      <c r="B17" s="2" t="n">
        <v>2</v>
      </c>
      <c r="C17" t="inlineStr">
        <is>
          <t>vezes</t>
        </is>
      </c>
    </row>
    <row r="18" ht="15" customHeight="1" s="46">
      <c r="A18" t="inlineStr">
        <is>
          <t>Custo médio treinamento presencial:</t>
        </is>
      </c>
      <c r="B18" s="2" t="n">
        <v>1500</v>
      </c>
      <c r="C18" t="inlineStr">
        <is>
          <t>R$/pessoa</t>
        </is>
      </c>
    </row>
    <row r="19" ht="15" customHeight="1" s="46">
      <c r="A19" t="inlineStr">
        <is>
          <t>Custo de viagem/evento por pessoa:</t>
        </is>
      </c>
      <c r="B19" s="2" t="n">
        <v>800</v>
      </c>
      <c r="C19" t="inlineStr">
        <is>
          <t>R$</t>
        </is>
      </c>
    </row>
    <row r="21" ht="15" customHeight="1" s="46">
      <c r="A21" s="57" t="inlineStr">
        <is>
          <t>📦 PLANO ROLEPLAYS ESCOLHIDO</t>
        </is>
      </c>
    </row>
    <row r="23" ht="15" customHeight="1" s="46">
      <c r="A23" t="inlineStr">
        <is>
          <t>Preço por vida/mês:</t>
        </is>
      </c>
      <c r="B23" s="2" t="n">
        <v>149</v>
      </c>
      <c r="C23" t="inlineStr">
        <is>
          <t>R$</t>
        </is>
      </c>
    </row>
    <row r="24" ht="15" customHeight="1" s="46">
      <c r="A24" s="3" t="inlineStr">
        <is>
          <t>(Use: R$99 Starter | R$149 Professional | R$199 Enterprise)</t>
        </is>
      </c>
    </row>
    <row r="27" ht="15" customHeight="1" s="46">
      <c r="A27" s="57" t="inlineStr">
        <is>
          <t>📈 ANÁLISE DE CUSTOS E ECONOMIA</t>
        </is>
      </c>
    </row>
    <row r="29" ht="15" customHeight="1" s="46">
      <c r="A29" s="4" t="inlineStr">
        <is>
          <t>CUSTOS ATUAIS (sem Roleplays)</t>
        </is>
      </c>
    </row>
    <row r="30" ht="15" customHeight="1" s="46">
      <c r="A30" t="inlineStr">
        <is>
          <t>Custo anual do gestor em treinamento:</t>
        </is>
      </c>
      <c r="D30" s="5">
        <f>B15*B16*52</f>
        <v/>
      </c>
      <c r="E30" t="inlineStr">
        <is>
          <t>R$/ano</t>
        </is>
      </c>
    </row>
    <row r="31" ht="15" customHeight="1" s="46">
      <c r="A31" t="inlineStr">
        <is>
          <t>Custo anual treinamentos presenciais:</t>
        </is>
      </c>
      <c r="D31" s="5">
        <f>B6*B17*B18</f>
        <v/>
      </c>
      <c r="E31" t="inlineStr">
        <is>
          <t>R$/ano</t>
        </is>
      </c>
    </row>
    <row r="32" ht="15" customHeight="1" s="46">
      <c r="A32" t="inlineStr">
        <is>
          <t>Custo anual viagens/eventos:</t>
        </is>
      </c>
      <c r="D32" s="5">
        <f>B6*B17*B19</f>
        <v/>
      </c>
      <c r="E32" t="inlineStr">
        <is>
          <t>R$/ano</t>
        </is>
      </c>
    </row>
    <row r="33" ht="15" customHeight="1" s="46">
      <c r="A33" t="inlineStr">
        <is>
          <t>Custo de turnover (substituição = 50% salário anual):</t>
        </is>
      </c>
      <c r="D33" s="5">
        <f>B6*B9*(B7*12*0.5)</f>
        <v/>
      </c>
      <c r="E33" t="inlineStr">
        <is>
          <t>R$/ano</t>
        </is>
      </c>
    </row>
    <row r="34" ht="15" customHeight="1" s="46">
      <c r="A34" t="inlineStr">
        <is>
          <t>Receita perdida no ramp-up:</t>
        </is>
      </c>
      <c r="D34" s="5">
        <f>B11*B10*B8*0.5</f>
        <v/>
      </c>
      <c r="E34" t="inlineStr">
        <is>
          <t>R$/ano</t>
        </is>
      </c>
    </row>
    <row r="35" ht="15" customHeight="1" s="46">
      <c r="A35" s="6" t="inlineStr">
        <is>
          <t>TOTAL CUSTOS ATUAIS:</t>
        </is>
      </c>
      <c r="D35" s="7">
        <f>SUM(D30:D34)</f>
        <v/>
      </c>
    </row>
    <row r="37" ht="15" customHeight="1" s="46">
      <c r="A37" s="8" t="inlineStr">
        <is>
          <t>INVESTIMENTO ROLEPLAYS</t>
        </is>
      </c>
    </row>
    <row r="38" ht="15" customHeight="1" s="46">
      <c r="A38" t="inlineStr">
        <is>
          <t>Investimento anual Roleplays:</t>
        </is>
      </c>
      <c r="D38" s="5">
        <f>B6*B23*12</f>
        <v/>
      </c>
    </row>
    <row r="40" ht="15" customHeight="1" s="46">
      <c r="A40" s="9" t="inlineStr">
        <is>
          <t>ECONOMIA COM ROLEPLAYS</t>
        </is>
      </c>
    </row>
    <row r="41" ht="15" customHeight="1" s="46">
      <c r="A41" t="inlineStr">
        <is>
          <t>Redução tempo gestor (40%):</t>
        </is>
      </c>
      <c r="D41" s="10">
        <f>D30*0.4</f>
        <v/>
      </c>
    </row>
    <row r="42" ht="15" customHeight="1" s="46">
      <c r="A42" t="inlineStr">
        <is>
          <t>Redução treinamentos presenciais (60%):</t>
        </is>
      </c>
      <c r="D42" s="10">
        <f>D31*0.6</f>
        <v/>
      </c>
    </row>
    <row r="43" ht="15" customHeight="1" s="46">
      <c r="A43" t="inlineStr">
        <is>
          <t>Redução viagens (70%):</t>
        </is>
      </c>
      <c r="D43" s="10">
        <f>D32*0.7</f>
        <v/>
      </c>
    </row>
    <row r="44" ht="15" customHeight="1" s="46">
      <c r="A44" t="inlineStr">
        <is>
          <t>Redução turnover (25%):</t>
        </is>
      </c>
      <c r="D44" s="10">
        <f>D33*0.25</f>
        <v/>
      </c>
    </row>
    <row r="45" ht="15" customHeight="1" s="46">
      <c r="A45" t="inlineStr">
        <is>
          <t>Aceleração ramp-up (40%):</t>
        </is>
      </c>
      <c r="D45" s="10">
        <f>D34*0.4</f>
        <v/>
      </c>
    </row>
    <row r="46" ht="15" customHeight="1" s="46">
      <c r="A46" s="11" t="inlineStr">
        <is>
          <t>TOTAL ECONOMIA:</t>
        </is>
      </c>
      <c r="D46" s="12">
        <f>SUM(D41:D45)</f>
        <v/>
      </c>
    </row>
    <row r="48" ht="15" customHeight="1" s="46">
      <c r="A48" s="57" t="inlineStr">
        <is>
          <t>🏆 RESULTADOS</t>
        </is>
      </c>
    </row>
    <row r="50" ht="17.25" customHeight="1" s="46">
      <c r="A50" s="13" t="inlineStr">
        <is>
          <t>ECONOMIA LÍQUIDA ANUAL:</t>
        </is>
      </c>
      <c r="D50" s="14">
        <f>D46-D38</f>
        <v/>
      </c>
    </row>
    <row r="51" ht="17.25" customHeight="1" s="46">
      <c r="A51" s="13" t="inlineStr">
        <is>
          <t>ROI (Retorno sobre Investimento):</t>
        </is>
      </c>
      <c r="D51" s="15">
        <f>IF(D38&gt;0,(D46-D38)/D38,0)</f>
        <v/>
      </c>
    </row>
    <row r="52" ht="17.25" customHeight="1" s="46">
      <c r="A52" s="13" t="inlineStr">
        <is>
          <t>PAYBACK (meses):</t>
        </is>
      </c>
      <c r="D52" s="16">
        <f>IF(D46&gt;0,D38/(D46/12),0)</f>
        <v/>
      </c>
    </row>
    <row r="54" ht="15" customHeight="1" s="46">
      <c r="A54" s="57" t="inlineStr">
        <is>
          <t>📊 POTENCIAL DE RECEITA ADICIONAL</t>
        </is>
      </c>
    </row>
    <row r="56" ht="15" customHeight="1" s="46">
      <c r="A56" t="inlineStr">
        <is>
          <t>Aumento de conversão estimado (15%):</t>
        </is>
      </c>
      <c r="D56" s="17">
        <f>B6*B8*12*0.15</f>
        <v/>
      </c>
    </row>
    <row r="57" ht="15" customHeight="1" s="46">
      <c r="A57" t="inlineStr">
        <is>
          <t>Se considerar receita adicional, ROI seria:</t>
        </is>
      </c>
      <c r="D57" s="18">
        <f>IF(D38&gt;0,(D46+D56-D38)/D38,0)</f>
        <v/>
      </c>
    </row>
    <row r="60">
      <c r="A60" s="60" t="inlineStr">
        <is>
          <t>──────────────────────────────────────────────────────────────────────</t>
        </is>
      </c>
    </row>
    <row r="61">
      <c r="A61" s="62" t="inlineStr">
        <is>
          <t>🎯 Roleplays — Plataforma de Treinamento com IA  |  www.roleplays.com.br  |  comercial@nuvvun.com.br  |  (11) 93619-6099</t>
        </is>
      </c>
    </row>
    <row r="62">
      <c r="A62" s="58" t="inlineStr">
        <is>
          <t>© 2026 NUVVUN Consultoria e Inovação LTDA. Todos os direitos reservados. Roleplays ®</t>
        </is>
      </c>
    </row>
  </sheetData>
  <mergeCells count="10">
    <mergeCell ref="A21:E21"/>
    <mergeCell ref="A4:E4"/>
    <mergeCell ref="A62:E62"/>
    <mergeCell ref="A48:E48"/>
    <mergeCell ref="A2:E2"/>
    <mergeCell ref="A60:E60"/>
    <mergeCell ref="A1:E1"/>
    <mergeCell ref="A13:E13"/>
    <mergeCell ref="A61:E61"/>
    <mergeCell ref="A27:E27"/>
  </mergeCells>
  <pageMargins left="0.75" right="0.75" top="1" bottom="1" header="0.511811023622047" footer="0.511811023622047"/>
  <pageSetup orientation="portrait" paperSize="9" horizontalDpi="300" verticalDpi="300"/>
</worksheet>
</file>

<file path=xl/worksheets/sheet3.xml><?xml version="1.0" encoding="utf-8"?>
<worksheet xmlns="http://schemas.openxmlformats.org/spreadsheetml/2006/main">
  <sheetPr>
    <tabColor rgb="000284C7"/>
    <outlinePr summaryBelow="1" summaryRight="1"/>
    <pageSetUpPr/>
  </sheetPr>
  <dimension ref="A1:D53"/>
  <sheetViews>
    <sheetView workbookViewId="0">
      <selection activeCell="A1" sqref="A1"/>
    </sheetView>
  </sheetViews>
  <sheetFormatPr baseColWidth="8" defaultRowHeight="15"/>
  <cols>
    <col width="42" customWidth="1" style="46" min="1" max="1"/>
    <col width="20" customWidth="1" style="46" min="2" max="2"/>
    <col width="22" customWidth="1" style="46" min="3" max="3"/>
    <col width="22" customWidth="1" style="46" min="4" max="4"/>
  </cols>
  <sheetData>
    <row r="1" ht="35" customHeight="1" s="46">
      <c r="A1" s="65" t="inlineStr">
        <is>
          <t>📦 COMPARATIVO DE PLANOS — ROLEPLAYS</t>
        </is>
      </c>
    </row>
    <row r="2" ht="22" customHeight="1" s="46">
      <c r="A2" s="66" t="inlineStr">
        <is>
          <t>Atualizado em fevereiro de 2026  |  Preços em R$ por usuário/mês  |  www.roleplays.com.br/plans/price</t>
        </is>
      </c>
    </row>
    <row r="4" ht="28" customHeight="1" s="46">
      <c r="A4" s="67" t="inlineStr">
        <is>
          <t>Recurso</t>
        </is>
      </c>
      <c r="B4" s="68" t="inlineStr">
        <is>
          <t>Starter</t>
        </is>
      </c>
      <c r="C4" s="68" t="inlineStr">
        <is>
          <t>Professional ⭐</t>
        </is>
      </c>
      <c r="D4" s="68" t="inlineStr">
        <is>
          <t>Enterprise</t>
        </is>
      </c>
    </row>
    <row r="5" ht="26" customHeight="1" s="46">
      <c r="A5" s="69" t="inlineStr">
        <is>
          <t>PREÇO &amp; PLANO</t>
        </is>
      </c>
      <c r="B5" s="70" t="inlineStr"/>
      <c r="C5" s="70" t="inlineStr"/>
      <c r="D5" s="70" t="inlineStr"/>
    </row>
    <row r="6" ht="24" customHeight="1" s="46">
      <c r="A6" s="71" t="inlineStr">
        <is>
          <t>Preço mensal (por usuário)</t>
        </is>
      </c>
      <c r="B6" s="72" t="inlineStr">
        <is>
          <t>R$ 99</t>
        </is>
      </c>
      <c r="C6" s="73" t="inlineStr">
        <is>
          <t>R$ 149</t>
        </is>
      </c>
      <c r="D6" s="72" t="inlineStr">
        <is>
          <t>R$ 199</t>
        </is>
      </c>
    </row>
    <row r="7" ht="24" customHeight="1" s="46">
      <c r="A7" s="74" t="inlineStr">
        <is>
          <t>Preço anual (por usuário/mês)</t>
        </is>
      </c>
      <c r="B7" s="75" t="inlineStr">
        <is>
          <t>R$ 79</t>
        </is>
      </c>
      <c r="C7" s="73" t="inlineStr">
        <is>
          <t>R$ 119</t>
        </is>
      </c>
      <c r="D7" s="75" t="inlineStr">
        <is>
          <t>R$ 179</t>
        </is>
      </c>
    </row>
    <row r="8" ht="24" customHeight="1" s="46">
      <c r="A8" s="71" t="inlineStr">
        <is>
          <t>Mínimo de licenças</t>
        </is>
      </c>
      <c r="B8" s="72" t="inlineStr">
        <is>
          <t>—</t>
        </is>
      </c>
      <c r="C8" s="73" t="inlineStr">
        <is>
          <t>—</t>
        </is>
      </c>
      <c r="D8" s="72" t="inlineStr">
        <is>
          <t>50 licenças</t>
        </is>
      </c>
    </row>
    <row r="9" ht="26" customHeight="1" s="46">
      <c r="A9" s="69" t="inlineStr">
        <is>
          <t>SIMULAÇÃO</t>
        </is>
      </c>
      <c r="B9" s="70" t="inlineStr"/>
      <c r="C9" s="70" t="inlineStr"/>
      <c r="D9" s="70" t="inlineStr"/>
    </row>
    <row r="10" ht="24" customHeight="1" s="46">
      <c r="A10" s="71" t="inlineStr">
        <is>
          <t>Simulação por Chat</t>
        </is>
      </c>
      <c r="B10" s="76" t="inlineStr">
        <is>
          <t>✅</t>
        </is>
      </c>
      <c r="C10" s="77" t="inlineStr">
        <is>
          <t>✅</t>
        </is>
      </c>
      <c r="D10" s="76" t="inlineStr">
        <is>
          <t>✅</t>
        </is>
      </c>
    </row>
    <row r="11" ht="24" customHeight="1" s="46">
      <c r="A11" s="74" t="inlineStr">
        <is>
          <t>Simulação por Voz</t>
        </is>
      </c>
      <c r="B11" s="78" t="inlineStr">
        <is>
          <t>✅</t>
        </is>
      </c>
      <c r="C11" s="77" t="inlineStr">
        <is>
          <t>✅</t>
        </is>
      </c>
      <c r="D11" s="78" t="inlineStr">
        <is>
          <t>✅</t>
        </is>
      </c>
    </row>
    <row r="12" ht="24" customHeight="1" s="46">
      <c r="A12" s="71" t="inlineStr">
        <is>
          <t>Sessões por usuário/mês</t>
        </is>
      </c>
      <c r="B12" s="72" t="inlineStr">
        <is>
          <t>5</t>
        </is>
      </c>
      <c r="C12" s="73" t="inlineStr">
        <is>
          <t>10</t>
        </is>
      </c>
      <c r="D12" s="72" t="inlineStr">
        <is>
          <t>20</t>
        </is>
      </c>
    </row>
    <row r="13" ht="26" customHeight="1" s="46">
      <c r="A13" s="69" t="inlineStr">
        <is>
          <t>CRÉDITOS DE IA</t>
        </is>
      </c>
      <c r="B13" s="70" t="inlineStr"/>
      <c r="C13" s="70" t="inlineStr"/>
      <c r="D13" s="70" t="inlineStr"/>
    </row>
    <row r="14" ht="24" customHeight="1" s="46">
      <c r="A14" s="71" t="inlineStr">
        <is>
          <t>Créditos inclusos/mês (por empresa)</t>
        </is>
      </c>
      <c r="B14" s="72" t="inlineStr">
        <is>
          <t>250</t>
        </is>
      </c>
      <c r="C14" s="73" t="inlineStr">
        <is>
          <t>500</t>
        </is>
      </c>
      <c r="D14" s="72" t="inlineStr">
        <is>
          <t>1.000</t>
        </is>
      </c>
    </row>
    <row r="15" ht="24" customHeight="1" s="46">
      <c r="A15" s="74" t="inlineStr">
        <is>
          <t>Preço do crédito extra</t>
        </is>
      </c>
      <c r="B15" s="75" t="inlineStr">
        <is>
          <t>R$ 3,00</t>
        </is>
      </c>
      <c r="C15" s="73" t="inlineStr">
        <is>
          <t>R$ 2,00</t>
        </is>
      </c>
      <c r="D15" s="75" t="inlineStr">
        <is>
          <t>R$ 1,00</t>
        </is>
      </c>
    </row>
    <row r="16" ht="24" customHeight="1" s="46">
      <c r="A16" s="71" t="inlineStr">
        <is>
          <t>Simulação extra (em créditos)</t>
        </is>
      </c>
      <c r="B16" s="72" t="inlineStr">
        <is>
          <t>30 créditos</t>
        </is>
      </c>
      <c r="C16" s="73" t="inlineStr">
        <is>
          <t>20 créditos</t>
        </is>
      </c>
      <c r="D16" s="72" t="inlineStr">
        <is>
          <t>10 créditos</t>
        </is>
      </c>
    </row>
    <row r="17" ht="24" customHeight="1" s="46">
      <c r="A17" s="74" t="inlineStr">
        <is>
          <t>Avaliação de upload (em créditos)</t>
        </is>
      </c>
      <c r="B17" s="79" t="inlineStr">
        <is>
          <t>❌</t>
        </is>
      </c>
      <c r="C17" s="73" t="inlineStr">
        <is>
          <t>15 créditos</t>
        </is>
      </c>
      <c r="D17" s="75" t="inlineStr">
        <is>
          <t>10 créditos</t>
        </is>
      </c>
    </row>
    <row r="18" ht="26" customHeight="1" s="46">
      <c r="A18" s="69" t="inlineStr">
        <is>
          <t>AVALIAÇÃO &amp; BIBLIOTECA DE MÍDIA</t>
        </is>
      </c>
      <c r="B18" s="70" t="inlineStr"/>
      <c r="C18" s="70" t="inlineStr"/>
      <c r="D18" s="70" t="inlineStr"/>
    </row>
    <row r="19" ht="24" customHeight="1" s="46">
      <c r="A19" s="71" t="inlineStr">
        <is>
          <t>Avaliação automática com IA</t>
        </is>
      </c>
      <c r="B19" s="76" t="inlineStr">
        <is>
          <t>✅</t>
        </is>
      </c>
      <c r="C19" s="77" t="inlineStr">
        <is>
          <t>✅</t>
        </is>
      </c>
      <c r="D19" s="76" t="inlineStr">
        <is>
          <t>✅</t>
        </is>
      </c>
    </row>
    <row r="20" ht="24" customHeight="1" s="46">
      <c r="A20" s="74" t="inlineStr">
        <is>
          <t>Nota por critério + feedback qualitativo</t>
        </is>
      </c>
      <c r="B20" s="78" t="inlineStr">
        <is>
          <t>✅</t>
        </is>
      </c>
      <c r="C20" s="77" t="inlineStr">
        <is>
          <t>✅</t>
        </is>
      </c>
      <c r="D20" s="78" t="inlineStr">
        <is>
          <t>✅</t>
        </is>
      </c>
    </row>
    <row r="21" ht="24" customHeight="1" s="46">
      <c r="A21" s="71" t="inlineStr">
        <is>
          <t>Uploads na Biblioteca de Mídia/mês</t>
        </is>
      </c>
      <c r="B21" s="80" t="inlineStr">
        <is>
          <t>❌</t>
        </is>
      </c>
      <c r="C21" s="73" t="inlineStr">
        <is>
          <t>20</t>
        </is>
      </c>
      <c r="D21" s="72" t="inlineStr">
        <is>
          <t>40</t>
        </is>
      </c>
    </row>
    <row r="22" ht="26" customHeight="1" s="46">
      <c r="A22" s="69" t="inlineStr">
        <is>
          <t>TEMPLATES &amp; COMUNIDADE</t>
        </is>
      </c>
      <c r="B22" s="70" t="inlineStr"/>
      <c r="C22" s="70" t="inlineStr"/>
      <c r="D22" s="70" t="inlineStr"/>
    </row>
    <row r="23" ht="24" customHeight="1" s="46">
      <c r="A23" s="71" t="inlineStr">
        <is>
          <t>Wizard de criação com IA</t>
        </is>
      </c>
      <c r="B23" s="76" t="inlineStr">
        <is>
          <t>✅</t>
        </is>
      </c>
      <c r="C23" s="77" t="inlineStr">
        <is>
          <t>✅</t>
        </is>
      </c>
      <c r="D23" s="76" t="inlineStr">
        <is>
          <t>✅</t>
        </is>
      </c>
    </row>
    <row r="24" ht="24" customHeight="1" s="46">
      <c r="A24" s="74" t="inlineStr">
        <is>
          <t>Biblioteca pública de templates</t>
        </is>
      </c>
      <c r="B24" s="78" t="inlineStr">
        <is>
          <t>✅</t>
        </is>
      </c>
      <c r="C24" s="77" t="inlineStr">
        <is>
          <t>✅</t>
        </is>
      </c>
      <c r="D24" s="78" t="inlineStr">
        <is>
          <t>✅</t>
        </is>
      </c>
    </row>
    <row r="25" ht="24" customHeight="1" s="46">
      <c r="A25" s="71" t="inlineStr">
        <is>
          <t>Clonagem entre empresas</t>
        </is>
      </c>
      <c r="B25" s="80" t="inlineStr">
        <is>
          <t>❌</t>
        </is>
      </c>
      <c r="C25" s="77" t="inlineStr">
        <is>
          <t>✅</t>
        </is>
      </c>
      <c r="D25" s="76" t="inlineStr">
        <is>
          <t>✅</t>
        </is>
      </c>
    </row>
    <row r="26" ht="24" customHeight="1" s="46">
      <c r="A26" s="74" t="inlineStr">
        <is>
          <t>Personas configuráveis (humor, paciência, interrupções)</t>
        </is>
      </c>
      <c r="B26" s="75" t="inlineStr">
        <is>
          <t>Básico</t>
        </is>
      </c>
      <c r="C26" s="73" t="inlineStr">
        <is>
          <t>Completo</t>
        </is>
      </c>
      <c r="D26" s="75" t="inlineStr">
        <is>
          <t>Completo</t>
        </is>
      </c>
    </row>
    <row r="27" ht="26" customHeight="1" s="46">
      <c r="A27" s="69" t="inlineStr">
        <is>
          <t>GAMIFICAÇÃO</t>
        </is>
      </c>
      <c r="B27" s="70" t="inlineStr"/>
      <c r="C27" s="70" t="inlineStr"/>
      <c r="D27" s="70" t="inlineStr"/>
    </row>
    <row r="28" ht="24" customHeight="1" s="46">
      <c r="A28" s="71" t="inlineStr">
        <is>
          <t>Insígnias</t>
        </is>
      </c>
      <c r="B28" s="80" t="inlineStr">
        <is>
          <t>❌</t>
        </is>
      </c>
      <c r="C28" s="73" t="inlineStr">
        <is>
          <t>50 insígnias</t>
        </is>
      </c>
      <c r="D28" s="72" t="inlineStr">
        <is>
          <t>50 insígnias</t>
        </is>
      </c>
    </row>
    <row r="29" ht="24" customHeight="1" s="46">
      <c r="A29" s="74" t="inlineStr">
        <is>
          <t>Níveis de progressão</t>
        </is>
      </c>
      <c r="B29" s="79" t="inlineStr">
        <is>
          <t>❌</t>
        </is>
      </c>
      <c r="C29" s="73" t="inlineStr">
        <is>
          <t>8 níveis</t>
        </is>
      </c>
      <c r="D29" s="75" t="inlineStr">
        <is>
          <t>8 níveis</t>
        </is>
      </c>
    </row>
    <row r="30" ht="24" customHeight="1" s="46">
      <c r="A30" s="71" t="inlineStr">
        <is>
          <t>Rankings (semanal / mensal)</t>
        </is>
      </c>
      <c r="B30" s="80" t="inlineStr">
        <is>
          <t>❌</t>
        </is>
      </c>
      <c r="C30" s="77" t="inlineStr">
        <is>
          <t>✅</t>
        </is>
      </c>
      <c r="D30" s="76" t="inlineStr">
        <is>
          <t>✅</t>
        </is>
      </c>
    </row>
    <row r="31" ht="24" customHeight="1" s="46">
      <c r="A31" s="74" t="inlineStr">
        <is>
          <t>Desafios temporários do gestor</t>
        </is>
      </c>
      <c r="B31" s="79" t="inlineStr">
        <is>
          <t>❌</t>
        </is>
      </c>
      <c r="C31" s="77" t="inlineStr">
        <is>
          <t>✅</t>
        </is>
      </c>
      <c r="D31" s="78" t="inlineStr">
        <is>
          <t>✅</t>
        </is>
      </c>
    </row>
    <row r="32" ht="26" customHeight="1" s="46">
      <c r="A32" s="69" t="inlineStr">
        <is>
          <t>DASHBOARDS &amp; RELATÓRIOS</t>
        </is>
      </c>
      <c r="B32" s="70" t="inlineStr"/>
      <c r="C32" s="70" t="inlineStr"/>
      <c r="D32" s="70" t="inlineStr"/>
    </row>
    <row r="33" ht="24" customHeight="1" s="46">
      <c r="A33" s="71" t="inlineStr">
        <is>
          <t>Dashboard do gestor</t>
        </is>
      </c>
      <c r="B33" s="72" t="inlineStr">
        <is>
          <t>Básico</t>
        </is>
      </c>
      <c r="C33" s="73" t="inlineStr">
        <is>
          <t>Completo</t>
        </is>
      </c>
      <c r="D33" s="72" t="inlineStr">
        <is>
          <t>Completo</t>
        </is>
      </c>
    </row>
    <row r="34" ht="24" customHeight="1" s="46">
      <c r="A34" s="74" t="inlineStr">
        <is>
          <t>Dashboard do usuário</t>
        </is>
      </c>
      <c r="B34" s="78" t="inlineStr">
        <is>
          <t>✅</t>
        </is>
      </c>
      <c r="C34" s="77" t="inlineStr">
        <is>
          <t>✅</t>
        </is>
      </c>
      <c r="D34" s="78" t="inlineStr">
        <is>
          <t>✅</t>
        </is>
      </c>
    </row>
    <row r="35" ht="24" customHeight="1" s="46">
      <c r="A35" s="71" t="inlineStr">
        <is>
          <t>Relatórios com IA</t>
        </is>
      </c>
      <c r="B35" s="80" t="inlineStr">
        <is>
          <t>❌</t>
        </is>
      </c>
      <c r="C35" s="77" t="inlineStr">
        <is>
          <t>✅</t>
        </is>
      </c>
      <c r="D35" s="76" t="inlineStr">
        <is>
          <t>✅</t>
        </is>
      </c>
    </row>
    <row r="36" ht="24" customHeight="1" s="46">
      <c r="A36" s="74" t="inlineStr">
        <is>
          <t>Exportação PDF / XLSX</t>
        </is>
      </c>
      <c r="B36" s="79" t="inlineStr">
        <is>
          <t>❌</t>
        </is>
      </c>
      <c r="C36" s="77" t="inlineStr">
        <is>
          <t>✅</t>
        </is>
      </c>
      <c r="D36" s="78" t="inlineStr">
        <is>
          <t>✅</t>
        </is>
      </c>
    </row>
    <row r="37" ht="26" customHeight="1" s="46">
      <c r="A37" s="69" t="inlineStr">
        <is>
          <t>INTEGRAÇÕES &amp; SUPORTE</t>
        </is>
      </c>
      <c r="B37" s="70" t="inlineStr"/>
      <c r="C37" s="70" t="inlineStr"/>
      <c r="D37" s="70" t="inlineStr"/>
    </row>
    <row r="38" ht="24" customHeight="1" s="46">
      <c r="A38" s="71" t="inlineStr">
        <is>
          <t>SSO (Google Workspace / Microsoft 365)</t>
        </is>
      </c>
      <c r="B38" s="80" t="inlineStr">
        <is>
          <t>❌</t>
        </is>
      </c>
      <c r="C38" s="81" t="inlineStr">
        <is>
          <t>❌</t>
        </is>
      </c>
      <c r="D38" s="76" t="inlineStr">
        <is>
          <t>✅</t>
        </is>
      </c>
    </row>
    <row r="39" ht="24" customHeight="1" s="46">
      <c r="A39" s="74" t="inlineStr">
        <is>
          <t>API REST</t>
        </is>
      </c>
      <c r="B39" s="79" t="inlineStr">
        <is>
          <t>❌</t>
        </is>
      </c>
      <c r="C39" s="81" t="inlineStr">
        <is>
          <t>❌</t>
        </is>
      </c>
      <c r="D39" s="78" t="inlineStr">
        <is>
          <t>✅</t>
        </is>
      </c>
    </row>
    <row r="40" ht="24" customHeight="1" s="46">
      <c r="A40" s="71" t="inlineStr">
        <is>
          <t>Prompts personalizados por cliente</t>
        </is>
      </c>
      <c r="B40" s="80" t="inlineStr">
        <is>
          <t>❌</t>
        </is>
      </c>
      <c r="C40" s="81" t="inlineStr">
        <is>
          <t>❌</t>
        </is>
      </c>
      <c r="D40" s="76" t="inlineStr">
        <is>
          <t>✅</t>
        </is>
      </c>
    </row>
    <row r="41" ht="24" customHeight="1" s="46">
      <c r="A41" s="74" t="inlineStr">
        <is>
          <t>CSM dedicado</t>
        </is>
      </c>
      <c r="B41" s="79" t="inlineStr">
        <is>
          <t>❌</t>
        </is>
      </c>
      <c r="C41" s="81" t="inlineStr">
        <is>
          <t>❌</t>
        </is>
      </c>
      <c r="D41" s="78" t="inlineStr">
        <is>
          <t>✅</t>
        </is>
      </c>
    </row>
    <row r="42" ht="24" customHeight="1" s="46">
      <c r="A42" s="71" t="inlineStr">
        <is>
          <t>Suporte</t>
        </is>
      </c>
      <c r="B42" s="72" t="inlineStr">
        <is>
          <t>E-mail</t>
        </is>
      </c>
      <c r="C42" s="73" t="inlineStr">
        <is>
          <t>Prioritário</t>
        </is>
      </c>
      <c r="D42" s="72" t="inlineStr">
        <is>
          <t>Dedicado</t>
        </is>
      </c>
    </row>
    <row r="44" ht="28" customHeight="1" s="46">
      <c r="A44" s="82" t="inlineStr">
        <is>
          <t>💡 RECOMENDAÇÃO POR PORTE DE EQUIPE</t>
        </is>
      </c>
    </row>
    <row r="46" ht="22" customHeight="1" s="46">
      <c r="A46" s="83" t="inlineStr">
        <is>
          <t>Equipes até 20 usuários</t>
        </is>
      </c>
      <c r="B46" s="84" t="inlineStr">
        <is>
          <t>→</t>
        </is>
      </c>
      <c r="C46" s="85" t="inlineStr">
        <is>
          <t>Starter — ideal para começar e validar</t>
        </is>
      </c>
    </row>
    <row r="47" ht="22" customHeight="1" s="46">
      <c r="A47" s="83" t="inlineStr">
        <is>
          <t>Equipes de 20 a 100 usuários</t>
        </is>
      </c>
      <c r="B47" s="84" t="inlineStr">
        <is>
          <t>→</t>
        </is>
      </c>
      <c r="C47" s="85" t="inlineStr">
        <is>
          <t>Professional — gamificação + relatórios completos</t>
        </is>
      </c>
    </row>
    <row r="48" ht="22" customHeight="1" s="46">
      <c r="A48" s="83" t="inlineStr">
        <is>
          <t>Equipes acima de 50 usuários</t>
        </is>
      </c>
      <c r="B48" s="84" t="inlineStr">
        <is>
          <t>→</t>
        </is>
      </c>
      <c r="C48" s="85" t="inlineStr">
        <is>
          <t>Enterprise — suporte dedicado + API + SSO</t>
        </is>
      </c>
    </row>
    <row r="49" ht="22" customHeight="1" s="46">
      <c r="A49" s="83" t="inlineStr">
        <is>
          <t>Descontos progressivos</t>
        </is>
      </c>
      <c r="B49" s="84" t="inlineStr">
        <is>
          <t>→</t>
        </is>
      </c>
      <c r="C49" s="85" t="inlineStr">
        <is>
          <t>A partir de 500 usuários, solicite proposta personalizada</t>
        </is>
      </c>
    </row>
    <row r="51" ht="22" customHeight="1" s="46">
      <c r="A51" s="86" t="inlineStr">
        <is>
          <t>⚠️ Créditos de IA são por empresa/mês e compartilhados entre todos os usuários. Sessões não utilizadas não acumulam para o próximo mês.</t>
        </is>
      </c>
    </row>
    <row r="53">
      <c r="A53" s="87" t="inlineStr">
        <is>
          <t>🎯 Roleplays — www.roleplays.com.br  |  comercial@nuvvun.com.br  |  (11) 93619-6099</t>
        </is>
      </c>
    </row>
  </sheetData>
  <mergeCells count="9">
    <mergeCell ref="A1:D1"/>
    <mergeCell ref="C46:D46"/>
    <mergeCell ref="C47:D47"/>
    <mergeCell ref="A53:D53"/>
    <mergeCell ref="A2:D2"/>
    <mergeCell ref="A51:D51"/>
    <mergeCell ref="C48:D48"/>
    <mergeCell ref="C49:D49"/>
    <mergeCell ref="A44:D4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FFF59E0B"/>
    <outlinePr summaryBelow="1" summaryRight="1"/>
    <pageSetUpPr/>
  </sheetPr>
  <dimension ref="A1:H36"/>
  <sheetViews>
    <sheetView zoomScaleNormal="100" workbookViewId="0">
      <selection activeCell="G33" sqref="G33"/>
    </sheetView>
  </sheetViews>
  <sheetFormatPr baseColWidth="10" defaultColWidth="8.6640625" defaultRowHeight="15"/>
  <cols>
    <col width="30" customWidth="1" style="46" min="1" max="1"/>
    <col width="15" customWidth="1" style="46" min="2" max="7"/>
  </cols>
  <sheetData>
    <row r="1" ht="19.75" customHeight="1" s="46">
      <c r="A1" s="61" t="inlineStr">
        <is>
          <t>🎯 SIMULADOR DE CENÁRIOS - PROJEÇÃO 12 MESES</t>
        </is>
      </c>
    </row>
    <row r="3" ht="15" customHeight="1" s="46">
      <c r="A3" s="24" t="inlineStr">
        <is>
          <t>Configure os parâmetros e veja a projeção de crescimento:</t>
        </is>
      </c>
    </row>
    <row r="5" ht="15" customHeight="1" s="46">
      <c r="A5" s="57" t="inlineStr">
        <is>
          <t>PARÂMETROS INICIAIS</t>
        </is>
      </c>
    </row>
    <row r="7" ht="15" customHeight="1" s="46">
      <c r="A7" t="inlineStr">
        <is>
          <t>Vidas iniciais:</t>
        </is>
      </c>
      <c r="B7" s="25" t="n">
        <v>100</v>
      </c>
    </row>
    <row r="8" ht="15" customHeight="1" s="46">
      <c r="A8" t="inlineStr">
        <is>
          <t>Crescimento mensal de vidas (%):</t>
        </is>
      </c>
      <c r="B8" s="26" t="n">
        <v>0.15</v>
      </c>
    </row>
    <row r="9" ht="15" customHeight="1" s="46">
      <c r="A9" t="inlineStr">
        <is>
          <t>Preço médio por vida:</t>
        </is>
      </c>
      <c r="B9" s="25" t="n">
        <v>149</v>
      </c>
    </row>
    <row r="10" ht="15" customHeight="1" s="46">
      <c r="A10" t="inlineStr">
        <is>
          <t>Custo por vida (sessões médias):</t>
        </is>
      </c>
      <c r="B10" s="25" t="n">
        <v>48</v>
      </c>
    </row>
    <row r="13" ht="17.25" customHeight="1" s="46">
      <c r="A13" s="19" t="inlineStr">
        <is>
          <t>Mês</t>
        </is>
      </c>
      <c r="B13" s="19" t="inlineStr">
        <is>
          <t>Vidas</t>
        </is>
      </c>
      <c r="C13" s="19" t="inlineStr">
        <is>
          <t>MRR</t>
        </is>
      </c>
      <c r="D13" s="19" t="inlineStr">
        <is>
          <t>Custo</t>
        </is>
      </c>
      <c r="E13" s="19" t="inlineStr">
        <is>
          <t>Lucro Bruto</t>
        </is>
      </c>
      <c r="F13" s="19" t="inlineStr">
        <is>
          <t>Margem %</t>
        </is>
      </c>
      <c r="G13" s="19" t="inlineStr">
        <is>
          <t>MRR Acumulado</t>
        </is>
      </c>
    </row>
    <row r="14" ht="15" customHeight="1" s="46">
      <c r="A14" s="23" t="n">
        <v>1</v>
      </c>
      <c r="B14" s="23">
        <f>B7</f>
        <v/>
      </c>
      <c r="C14" s="5">
        <f>B14*$B$9</f>
        <v/>
      </c>
      <c r="D14" s="5">
        <f>B14*$B$10</f>
        <v/>
      </c>
      <c r="E14" s="5">
        <f>C14-D14</f>
        <v/>
      </c>
      <c r="F14" s="27">
        <f>IF(D14&gt;0,E14/D14,0)</f>
        <v/>
      </c>
      <c r="G14" s="5">
        <f>C14</f>
        <v/>
      </c>
    </row>
    <row r="15" ht="15" customHeight="1" s="46">
      <c r="A15" s="23" t="n">
        <v>2</v>
      </c>
      <c r="B15" s="23">
        <f>ROUND(B14*(1+$B$8),0)</f>
        <v/>
      </c>
      <c r="C15" s="5">
        <f>B15*$B$9</f>
        <v/>
      </c>
      <c r="D15" s="5">
        <f>B15*$B$10</f>
        <v/>
      </c>
      <c r="E15" s="5">
        <f>C15-D15</f>
        <v/>
      </c>
      <c r="F15" s="27">
        <f>IF(D15&gt;0,E15/D15,0)</f>
        <v/>
      </c>
      <c r="G15" s="5">
        <f>G14+C15</f>
        <v/>
      </c>
    </row>
    <row r="16" ht="15" customHeight="1" s="46">
      <c r="A16" s="23" t="n">
        <v>3</v>
      </c>
      <c r="B16" s="23">
        <f>ROUND(B15*(1+$B$8),0)</f>
        <v/>
      </c>
      <c r="C16" s="5">
        <f>B16*$B$9</f>
        <v/>
      </c>
      <c r="D16" s="5">
        <f>B16*$B$10</f>
        <v/>
      </c>
      <c r="E16" s="5">
        <f>C16-D16</f>
        <v/>
      </c>
      <c r="F16" s="27">
        <f>IF(D16&gt;0,E16/D16,0)</f>
        <v/>
      </c>
      <c r="G16" s="5">
        <f>G15+C16</f>
        <v/>
      </c>
    </row>
    <row r="17" ht="15" customHeight="1" s="46">
      <c r="A17" s="23" t="n">
        <v>4</v>
      </c>
      <c r="B17" s="23">
        <f>ROUND(B16*(1+$B$8),0)</f>
        <v/>
      </c>
      <c r="C17" s="5">
        <f>B17*$B$9</f>
        <v/>
      </c>
      <c r="D17" s="5">
        <f>B17*$B$10</f>
        <v/>
      </c>
      <c r="E17" s="5">
        <f>C17-D17</f>
        <v/>
      </c>
      <c r="F17" s="27">
        <f>IF(D17&gt;0,E17/D17,0)</f>
        <v/>
      </c>
      <c r="G17" s="5">
        <f>G16+C17</f>
        <v/>
      </c>
    </row>
    <row r="18" ht="15" customHeight="1" s="46">
      <c r="A18" s="23" t="n">
        <v>5</v>
      </c>
      <c r="B18" s="23">
        <f>ROUND(B17*(1+$B$8),0)</f>
        <v/>
      </c>
      <c r="C18" s="5">
        <f>B18*$B$9</f>
        <v/>
      </c>
      <c r="D18" s="5">
        <f>B18*$B$10</f>
        <v/>
      </c>
      <c r="E18" s="5">
        <f>C18-D18</f>
        <v/>
      </c>
      <c r="F18" s="27">
        <f>IF(D18&gt;0,E18/D18,0)</f>
        <v/>
      </c>
      <c r="G18" s="5">
        <f>G17+C18</f>
        <v/>
      </c>
    </row>
    <row r="19" ht="15" customHeight="1" s="46">
      <c r="A19" s="23" t="n">
        <v>6</v>
      </c>
      <c r="B19" s="23">
        <f>ROUND(B18*(1+$B$8),0)</f>
        <v/>
      </c>
      <c r="C19" s="5">
        <f>B19*$B$9</f>
        <v/>
      </c>
      <c r="D19" s="5">
        <f>B19*$B$10</f>
        <v/>
      </c>
      <c r="E19" s="5">
        <f>C19-D19</f>
        <v/>
      </c>
      <c r="F19" s="27">
        <f>IF(D19&gt;0,E19/D19,0)</f>
        <v/>
      </c>
      <c r="G19" s="5">
        <f>G18+C19</f>
        <v/>
      </c>
    </row>
    <row r="20" ht="15" customHeight="1" s="46">
      <c r="A20" s="23" t="n">
        <v>7</v>
      </c>
      <c r="B20" s="23">
        <f>ROUND(B19*(1+$B$8),0)</f>
        <v/>
      </c>
      <c r="C20" s="5">
        <f>B20*$B$9</f>
        <v/>
      </c>
      <c r="D20" s="5">
        <f>B20*$B$10</f>
        <v/>
      </c>
      <c r="E20" s="5">
        <f>C20-D20</f>
        <v/>
      </c>
      <c r="F20" s="27">
        <f>IF(D20&gt;0,E20/D20,0)</f>
        <v/>
      </c>
      <c r="G20" s="5">
        <f>G19+C20</f>
        <v/>
      </c>
    </row>
    <row r="21" ht="15" customHeight="1" s="46">
      <c r="A21" s="23" t="n">
        <v>8</v>
      </c>
      <c r="B21" s="23">
        <f>ROUND(B20*(1+$B$8),0)</f>
        <v/>
      </c>
      <c r="C21" s="5">
        <f>B21*$B$9</f>
        <v/>
      </c>
      <c r="D21" s="5">
        <f>B21*$B$10</f>
        <v/>
      </c>
      <c r="E21" s="5">
        <f>C21-D21</f>
        <v/>
      </c>
      <c r="F21" s="27">
        <f>IF(D21&gt;0,E21/D21,0)</f>
        <v/>
      </c>
      <c r="G21" s="5">
        <f>G20+C21</f>
        <v/>
      </c>
    </row>
    <row r="22" ht="15" customHeight="1" s="46">
      <c r="A22" s="23" t="n">
        <v>9</v>
      </c>
      <c r="B22" s="23">
        <f>ROUND(B21*(1+$B$8),0)</f>
        <v/>
      </c>
      <c r="C22" s="5">
        <f>B22*$B$9</f>
        <v/>
      </c>
      <c r="D22" s="5">
        <f>B22*$B$10</f>
        <v/>
      </c>
      <c r="E22" s="5">
        <f>C22-D22</f>
        <v/>
      </c>
      <c r="F22" s="27">
        <f>IF(D22&gt;0,E22/D22,0)</f>
        <v/>
      </c>
      <c r="G22" s="5">
        <f>G21+C22</f>
        <v/>
      </c>
    </row>
    <row r="23" ht="15" customHeight="1" s="46">
      <c r="A23" s="23" t="n">
        <v>10</v>
      </c>
      <c r="B23" s="23">
        <f>ROUND(B22*(1+$B$8),0)</f>
        <v/>
      </c>
      <c r="C23" s="5">
        <f>B23*$B$9</f>
        <v/>
      </c>
      <c r="D23" s="5">
        <f>B23*$B$10</f>
        <v/>
      </c>
      <c r="E23" s="5">
        <f>C23-D23</f>
        <v/>
      </c>
      <c r="F23" s="27">
        <f>IF(D23&gt;0,E23/D23,0)</f>
        <v/>
      </c>
      <c r="G23" s="5">
        <f>G22+C23</f>
        <v/>
      </c>
    </row>
    <row r="24" ht="15" customHeight="1" s="46">
      <c r="A24" s="23" t="n">
        <v>11</v>
      </c>
      <c r="B24" s="23">
        <f>ROUND(B23*(1+$B$8),0)</f>
        <v/>
      </c>
      <c r="C24" s="5">
        <f>B24*$B$9</f>
        <v/>
      </c>
      <c r="D24" s="5">
        <f>B24*$B$10</f>
        <v/>
      </c>
      <c r="E24" s="5">
        <f>C24-D24</f>
        <v/>
      </c>
      <c r="F24" s="27">
        <f>IF(D24&gt;0,E24/D24,0)</f>
        <v/>
      </c>
      <c r="G24" s="5">
        <f>G23+C24</f>
        <v/>
      </c>
    </row>
    <row r="25" ht="15" customHeight="1" s="46">
      <c r="A25" s="23" t="n">
        <v>12</v>
      </c>
      <c r="B25" s="23">
        <f>ROUND(B24*(1+$B$8),0)</f>
        <v/>
      </c>
      <c r="C25" s="5">
        <f>B25*$B$9</f>
        <v/>
      </c>
      <c r="D25" s="5">
        <f>B25*$B$10</f>
        <v/>
      </c>
      <c r="E25" s="5">
        <f>C25-D25</f>
        <v/>
      </c>
      <c r="F25" s="27">
        <f>IF(D25&gt;0,E25/D25,0)</f>
        <v/>
      </c>
      <c r="G25" s="5">
        <f>G24+C25</f>
        <v/>
      </c>
    </row>
    <row r="28" ht="15" customHeight="1" s="46">
      <c r="A28" s="57" t="inlineStr">
        <is>
          <t>📊 RESUMO ANO 1</t>
        </is>
      </c>
    </row>
    <row r="30" ht="15" customHeight="1" s="46">
      <c r="A30" t="inlineStr">
        <is>
          <t>Total Vidas (Mês 12):</t>
        </is>
      </c>
      <c r="C30" s="28">
        <f>B25</f>
        <v/>
      </c>
    </row>
    <row r="31" ht="15" customHeight="1" s="46">
      <c r="A31" t="inlineStr">
        <is>
          <t>MRR Final:</t>
        </is>
      </c>
      <c r="C31" s="29">
        <f>C25</f>
        <v/>
      </c>
    </row>
    <row r="32" ht="15" customHeight="1" s="46">
      <c r="A32" t="inlineStr">
        <is>
          <t>ARR (Receita Anual):</t>
        </is>
      </c>
      <c r="C32" s="30">
        <f>C31*12</f>
        <v/>
      </c>
    </row>
    <row r="33" ht="15" customHeight="1" s="46">
      <c r="A33" t="inlineStr">
        <is>
          <t>Lucro Bruto Total Ano:</t>
        </is>
      </c>
      <c r="C33" s="30">
        <f>SUM(E14:E25)</f>
        <v/>
      </c>
    </row>
    <row r="36">
      <c r="A36" s="64" t="inlineStr">
        <is>
          <t>🎯 Roleplays — www.roleplays.com.br  |  comercial@roleplays.com.br  |  (11) 93619-6099</t>
        </is>
      </c>
    </row>
  </sheetData>
  <mergeCells count="2">
    <mergeCell ref="A36:H36"/>
    <mergeCell ref="A1:H1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DC2626"/>
    <outlinePr summaryBelow="1" summaryRight="1"/>
    <pageSetUpPr/>
  </sheetPr>
  <dimension ref="A1:D44"/>
  <sheetViews>
    <sheetView tabSelected="1" zoomScaleNormal="100" workbookViewId="0">
      <selection activeCell="G18" sqref="G18"/>
    </sheetView>
  </sheetViews>
  <sheetFormatPr baseColWidth="10" defaultColWidth="8.6640625" defaultRowHeight="15"/>
  <cols>
    <col width="30" customWidth="1" style="46" min="1" max="2"/>
  </cols>
  <sheetData>
    <row r="1" ht="19.75" customHeight="1" s="46">
      <c r="A1" s="61" t="inlineStr">
        <is>
          <t>📊 BENCHMARKS DE MERCADO - DADOS DE REFERÊNCIA</t>
        </is>
      </c>
    </row>
    <row r="3" ht="15" customHeight="1" s="46">
      <c r="A3" s="24" t="inlineStr">
        <is>
          <t>Use estes dados como referência para suas análises:</t>
        </is>
      </c>
    </row>
    <row r="5" ht="15" customHeight="1" s="46">
      <c r="A5" s="57" t="inlineStr">
        <is>
          <t>TURNOVER EM VENDAS</t>
        </is>
      </c>
    </row>
    <row r="7" ht="17.25" customHeight="1" s="46">
      <c r="A7" s="31" t="inlineStr">
        <is>
          <t>Segmento</t>
        </is>
      </c>
      <c r="B7" s="31" t="inlineStr">
        <is>
          <t>Turnover Médio</t>
        </is>
      </c>
    </row>
    <row r="8" ht="15" customHeight="1" s="46">
      <c r="A8" s="23" t="inlineStr">
        <is>
          <t>Varejo</t>
        </is>
      </c>
      <c r="B8" s="23" t="inlineStr">
        <is>
          <t>40-60%</t>
        </is>
      </c>
    </row>
    <row r="9" ht="15" customHeight="1" s="46">
      <c r="A9" s="23" t="inlineStr">
        <is>
          <t>Tecnologia/SaaS</t>
        </is>
      </c>
      <c r="B9" s="23" t="inlineStr">
        <is>
          <t>25-35%</t>
        </is>
      </c>
    </row>
    <row r="10" ht="15" customHeight="1" s="46">
      <c r="A10" s="23" t="inlineStr">
        <is>
          <t>Serviços Financeiros</t>
        </is>
      </c>
      <c r="B10" s="23" t="inlineStr">
        <is>
          <t>20-30%</t>
        </is>
      </c>
    </row>
    <row r="11" ht="15" customHeight="1" s="46">
      <c r="A11" s="23" t="inlineStr">
        <is>
          <t>Indústria</t>
        </is>
      </c>
      <c r="B11" s="23" t="inlineStr">
        <is>
          <t>15-25%</t>
        </is>
      </c>
    </row>
    <row r="12" ht="15" customHeight="1" s="46">
      <c r="A12" s="23" t="inlineStr">
        <is>
          <t>Telecom</t>
        </is>
      </c>
      <c r="B12" s="23" t="inlineStr">
        <is>
          <t>35-50%</t>
        </is>
      </c>
    </row>
    <row r="14" ht="15" customHeight="1" s="46">
      <c r="A14" s="57" t="inlineStr">
        <is>
          <t>CUSTO DE SUBSTITUIÇÃO</t>
        </is>
      </c>
    </row>
    <row r="16" ht="17.25" customHeight="1" s="46">
      <c r="A16" s="31" t="inlineStr">
        <is>
          <t>Nível</t>
        </is>
      </c>
      <c r="B16" s="31" t="inlineStr">
        <is>
          <t>Custo (% do salário anual)</t>
        </is>
      </c>
    </row>
    <row r="17" ht="15" customHeight="1" s="46">
      <c r="A17" s="23" t="inlineStr">
        <is>
          <t>Júnior/Operacional</t>
        </is>
      </c>
      <c r="B17" s="23" t="inlineStr">
        <is>
          <t>30-50%</t>
        </is>
      </c>
    </row>
    <row r="18" ht="15" customHeight="1" s="46">
      <c r="A18" s="23" t="inlineStr">
        <is>
          <t>Pleno</t>
        </is>
      </c>
      <c r="B18" s="23" t="inlineStr">
        <is>
          <t>50-100%</t>
        </is>
      </c>
    </row>
    <row r="19" ht="15" customHeight="1" s="46">
      <c r="A19" s="23" t="inlineStr">
        <is>
          <t>Sênior</t>
        </is>
      </c>
      <c r="B19" s="23" t="inlineStr">
        <is>
          <t>100-150%</t>
        </is>
      </c>
    </row>
    <row r="20" ht="15" customHeight="1" s="46">
      <c r="A20" s="23" t="inlineStr">
        <is>
          <t>Gerencial</t>
        </is>
      </c>
      <c r="B20" s="23" t="inlineStr">
        <is>
          <t>150-200%</t>
        </is>
      </c>
    </row>
    <row r="23" ht="15" customHeight="1" s="46">
      <c r="A23" s="57" t="inlineStr">
        <is>
          <t>TEMPO DE RAMP-UP</t>
        </is>
      </c>
    </row>
    <row r="25" ht="17.25" customHeight="1" s="46">
      <c r="A25" s="31" t="inlineStr">
        <is>
          <t>Cargo</t>
        </is>
      </c>
      <c r="B25" s="31" t="inlineStr">
        <is>
          <t>Tempo Médio</t>
        </is>
      </c>
    </row>
    <row r="26" ht="15" customHeight="1" s="46">
      <c r="A26" s="23" t="inlineStr">
        <is>
          <t>SDR/BDR</t>
        </is>
      </c>
      <c r="B26" s="23" t="inlineStr">
        <is>
          <t>2-3 meses</t>
        </is>
      </c>
    </row>
    <row r="27" ht="15" customHeight="1" s="46">
      <c r="A27" s="23" t="inlineStr">
        <is>
          <t>Closer/AE</t>
        </is>
      </c>
      <c r="B27" s="23" t="inlineStr">
        <is>
          <t>4-6 meses</t>
        </is>
      </c>
    </row>
    <row r="28" ht="15" customHeight="1" s="46">
      <c r="A28" s="23" t="inlineStr">
        <is>
          <t>Enterprise Sales</t>
        </is>
      </c>
      <c r="B28" s="23" t="inlineStr">
        <is>
          <t>6-9 meses</t>
        </is>
      </c>
    </row>
    <row r="29" ht="15" customHeight="1" s="46">
      <c r="A29" s="23" t="inlineStr">
        <is>
          <t>Customer Success</t>
        </is>
      </c>
      <c r="B29" s="23" t="inlineStr">
        <is>
          <t>3-4 meses</t>
        </is>
      </c>
    </row>
    <row r="32" ht="15" customHeight="1" s="46">
      <c r="A32" s="57" t="inlineStr">
        <is>
          <t>IMPACTO DE TREINAMENTO ESTRUTURADO</t>
        </is>
      </c>
    </row>
    <row r="34" ht="17.25" customHeight="1" s="46">
      <c r="A34" s="31" t="inlineStr">
        <is>
          <t>Métrica</t>
        </is>
      </c>
      <c r="B34" s="31" t="inlineStr">
        <is>
          <t>Melhoria Esperada</t>
        </is>
      </c>
    </row>
    <row r="35" ht="15" customHeight="1" s="46">
      <c r="A35" s="23" t="inlineStr">
        <is>
          <t>Redução de Turnover</t>
        </is>
      </c>
      <c r="B35" s="23" t="inlineStr">
        <is>
          <t>20-35%</t>
        </is>
      </c>
    </row>
    <row r="36" ht="15" customHeight="1" s="46">
      <c r="A36" s="23" t="inlineStr">
        <is>
          <t>Aceleração de Ramp-up</t>
        </is>
      </c>
      <c r="B36" s="23" t="inlineStr">
        <is>
          <t>30-50%</t>
        </is>
      </c>
    </row>
    <row r="37" ht="15" customHeight="1" s="46">
      <c r="A37" s="23" t="inlineStr">
        <is>
          <t>Aumento de Conversão</t>
        </is>
      </c>
      <c r="B37" s="23" t="inlineStr">
        <is>
          <t>10-25%</t>
        </is>
      </c>
    </row>
    <row r="38" ht="15" customHeight="1" s="46">
      <c r="A38" s="23" t="inlineStr">
        <is>
          <t>Aumento de Ticket Médio</t>
        </is>
      </c>
      <c r="B38" s="23" t="inlineStr">
        <is>
          <t>5-15%</t>
        </is>
      </c>
    </row>
    <row r="39" ht="15" customHeight="1" s="46">
      <c r="A39" s="23" t="inlineStr">
        <is>
          <t>Satisfação do Cliente (NPS)</t>
        </is>
      </c>
      <c r="B39" s="23" t="inlineStr">
        <is>
          <t>+10-20 pontos</t>
        </is>
      </c>
    </row>
    <row r="41" ht="15" customHeight="1" s="46">
      <c r="A41" s="3" t="inlineStr">
        <is>
          <t>Fonte: Médias de mercado compiladas de pesquisas Gartner, LinkedIn, Glassdoor (2023-2024)</t>
        </is>
      </c>
    </row>
    <row r="44">
      <c r="A44" s="64" t="inlineStr">
        <is>
          <t>🎯 Roleplays — www.roleplays.com.br  |  comercial@roleplays.com.br  |  (11) 93619-6099</t>
        </is>
      </c>
    </row>
  </sheetData>
  <mergeCells count="2">
    <mergeCell ref="A1:D1"/>
    <mergeCell ref="A44:D44"/>
  </mergeCells>
  <pageMargins left="0.75" right="0.75" top="1" bottom="1" header="0.511811023622047" footer="0.511811023622047"/>
  <pageSetup orientation="portrait" paperSize="9" horizontalDpi="300" verticalDpi="30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2026-01-31T14:39:29Z</dcterms:created>
  <dcterms:modified xsi:type="dcterms:W3CDTF">2026-02-16T14:38:20Z</dcterms:modified>
  <cp:lastModifiedBy>leonardo gomez</cp:lastModifiedBy>
  <cp:revision>0</cp:revision>
</cp:coreProperties>
</file>